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07"/>
  <workbookPr codeName="ThisWorkbook"/>
  <mc:AlternateContent xmlns:mc="http://schemas.openxmlformats.org/markup-compatibility/2006">
    <mc:Choice Requires="x15">
      <x15ac:absPath xmlns:x15ac="http://schemas.microsoft.com/office/spreadsheetml/2010/11/ac" url="Z:\SHAREPOINT SYNC\0_D&amp;V\CATALOGUES\BDC EXCEL PTPS2023\"/>
    </mc:Choice>
  </mc:AlternateContent>
  <xr:revisionPtr revIDLastSave="0" documentId="13_ncr:1_{5E812D42-8CC1-486B-8ABF-A4AEB2F07E47}" xr6:coauthVersionLast="47" xr6:coauthVersionMax="47" xr10:uidLastSave="{00000000-0000-0000-0000-000000000000}"/>
  <bookViews>
    <workbookView xWindow="38290" yWindow="-110" windowWidth="38620" windowHeight="21220" xr2:uid="{00000000-000D-0000-FFFF-FFFF00000000}"/>
  </bookViews>
  <sheets>
    <sheet name="2023"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3" i="2" l="1"/>
  <c r="J122" i="2"/>
  <c r="J124" i="2"/>
  <c r="J125" i="2"/>
  <c r="J127" i="2"/>
  <c r="J128" i="2"/>
  <c r="J129" i="2"/>
  <c r="J130" i="2"/>
  <c r="J131" i="2"/>
  <c r="J121" i="2"/>
  <c r="H121" i="2"/>
  <c r="J116" i="2"/>
  <c r="J117" i="2"/>
  <c r="J118" i="2"/>
  <c r="J115" i="2"/>
  <c r="H113" i="2"/>
  <c r="J113" i="2"/>
  <c r="J111" i="2"/>
  <c r="J107" i="2"/>
  <c r="J108" i="2"/>
  <c r="J109" i="2"/>
  <c r="J110" i="2"/>
  <c r="J106" i="2"/>
  <c r="J101" i="2"/>
  <c r="J102" i="2"/>
  <c r="J103" i="2"/>
  <c r="J104" i="2"/>
  <c r="J100" i="2"/>
  <c r="J98" i="2"/>
  <c r="J94" i="2"/>
  <c r="J95" i="2"/>
  <c r="J96" i="2"/>
  <c r="J93" i="2"/>
  <c r="H110" i="2"/>
  <c r="H111" i="2"/>
  <c r="H98" i="2"/>
  <c r="J87" i="2"/>
  <c r="J88" i="2"/>
  <c r="J89" i="2"/>
  <c r="J86" i="2"/>
  <c r="J80" i="2"/>
  <c r="J81" i="2"/>
  <c r="J82" i="2"/>
  <c r="J83" i="2"/>
  <c r="J84" i="2"/>
  <c r="J79" i="2"/>
  <c r="H79" i="2"/>
  <c r="H77" i="2"/>
  <c r="J77" i="2"/>
  <c r="J73" i="2"/>
  <c r="J74" i="2"/>
  <c r="J75" i="2"/>
  <c r="J72" i="2"/>
  <c r="J70" i="2"/>
  <c r="H70" i="2"/>
  <c r="H68" i="2"/>
  <c r="J68" i="2"/>
  <c r="J65" i="2"/>
  <c r="J66" i="2"/>
  <c r="J64" i="2"/>
  <c r="H64" i="2"/>
  <c r="J59" i="2"/>
  <c r="J60" i="2"/>
  <c r="J61" i="2"/>
  <c r="J62" i="2"/>
  <c r="J58" i="2"/>
  <c r="H56" i="2"/>
  <c r="H58" i="2"/>
  <c r="J54" i="2"/>
  <c r="J55" i="2"/>
  <c r="J56" i="2"/>
  <c r="J53" i="2"/>
  <c r="H48" i="2"/>
  <c r="H53" i="2"/>
  <c r="J29" i="2"/>
  <c r="J49" i="2"/>
  <c r="J50" i="2"/>
  <c r="J51" i="2"/>
  <c r="J48" i="2"/>
  <c r="J46" i="2"/>
  <c r="J41" i="2"/>
  <c r="J42" i="2"/>
  <c r="J43" i="2"/>
  <c r="J44" i="2"/>
  <c r="J45" i="2"/>
  <c r="J40" i="2"/>
  <c r="J35" i="2"/>
  <c r="J38" i="2"/>
  <c r="H29" i="2"/>
  <c r="H35" i="2"/>
  <c r="H38" i="2"/>
  <c r="H46" i="2"/>
  <c r="H44" i="2" l="1"/>
  <c r="H45" i="2"/>
  <c r="H43" i="2"/>
  <c r="H42" i="2"/>
  <c r="H41" i="2"/>
  <c r="H40" i="2"/>
  <c r="H33" i="2"/>
  <c r="J33" i="2" s="1"/>
  <c r="I134" i="2" s="1"/>
  <c r="H49" i="2"/>
  <c r="H50" i="2"/>
  <c r="H51" i="2"/>
  <c r="H54" i="2"/>
  <c r="H55" i="2"/>
  <c r="H59" i="2"/>
  <c r="H60" i="2"/>
  <c r="H61" i="2"/>
  <c r="H62" i="2"/>
  <c r="H65" i="2"/>
  <c r="H66" i="2"/>
  <c r="H72" i="2"/>
  <c r="H73" i="2"/>
  <c r="H74" i="2"/>
  <c r="H75" i="2"/>
  <c r="H80" i="2"/>
  <c r="H81" i="2"/>
  <c r="H82" i="2"/>
  <c r="H83" i="2"/>
  <c r="H84" i="2"/>
  <c r="H86" i="2"/>
  <c r="H87" i="2"/>
  <c r="H88" i="2"/>
  <c r="H89" i="2"/>
  <c r="H93" i="2"/>
  <c r="H94" i="2"/>
  <c r="H95" i="2"/>
  <c r="H96" i="2"/>
  <c r="H100" i="2"/>
  <c r="H101" i="2"/>
  <c r="H102" i="2"/>
  <c r="H103" i="2"/>
  <c r="H104" i="2"/>
  <c r="H106" i="2"/>
  <c r="H107" i="2"/>
  <c r="H108" i="2"/>
  <c r="H109" i="2"/>
  <c r="H122" i="2"/>
</calcChain>
</file>

<file path=xl/sharedStrings.xml><?xml version="1.0" encoding="utf-8"?>
<sst xmlns="http://schemas.openxmlformats.org/spreadsheetml/2006/main" count="336" uniqueCount="177">
  <si>
    <t>Comment passer commande ? 3 étapes simples !</t>
  </si>
  <si>
    <r>
      <rPr>
        <b/>
        <i/>
        <sz val="11"/>
        <color theme="5"/>
        <rFont val="Calibri"/>
        <family val="2"/>
        <scheme val="minor"/>
      </rPr>
      <t>1. Je choisis</t>
    </r>
    <r>
      <rPr>
        <i/>
        <sz val="11"/>
        <color rgb="FF5A5587"/>
        <rFont val="Calibri"/>
        <family val="2"/>
        <scheme val="minor"/>
      </rPr>
      <t xml:space="preserve"> </t>
    </r>
    <r>
      <rPr>
        <i/>
        <sz val="10"/>
        <rFont val="Calibri"/>
        <family val="2"/>
        <scheme val="minor"/>
      </rPr>
      <t>mes bières, je remplis tout le bon de commande.</t>
    </r>
  </si>
  <si>
    <r>
      <rPr>
        <b/>
        <i/>
        <sz val="11"/>
        <color theme="5"/>
        <rFont val="Calibri"/>
        <family val="2"/>
        <scheme val="minor"/>
      </rPr>
      <t xml:space="preserve">2. Je règle </t>
    </r>
    <r>
      <rPr>
        <i/>
        <sz val="10"/>
        <rFont val="Calibri"/>
        <family val="2"/>
        <scheme val="minor"/>
      </rPr>
      <t>Je prépare mon règlement par chèque.</t>
    </r>
  </si>
  <si>
    <r>
      <rPr>
        <b/>
        <i/>
        <sz val="11"/>
        <color theme="5"/>
        <rFont val="Calibri"/>
        <family val="2"/>
        <scheme val="minor"/>
      </rPr>
      <t>3. Je confie</t>
    </r>
    <r>
      <rPr>
        <i/>
        <sz val="11"/>
        <color rgb="FFC55F4D"/>
        <rFont val="Calibri"/>
        <family val="2"/>
        <scheme val="minor"/>
      </rPr>
      <t xml:space="preserve"> </t>
    </r>
    <r>
      <rPr>
        <i/>
        <sz val="10"/>
        <rFont val="Calibri"/>
        <family val="2"/>
        <scheme val="minor"/>
      </rPr>
      <t>mon règlement et mon bon de commande à mon responsable de commande.</t>
    </r>
  </si>
  <si>
    <t>NOM &amp; PRENOM DU RESPONSABLE DU GROUPE D'ACHAT</t>
  </si>
  <si>
    <t>N° CLIENT</t>
  </si>
  <si>
    <t>LIEU DE LIVRAISON</t>
  </si>
  <si>
    <t>VOS INFORMATIONS - NOM, PRÉNOM</t>
  </si>
  <si>
    <t>TEL. (PORTABLE)</t>
  </si>
  <si>
    <t>ADRESSE MAIL</t>
  </si>
  <si>
    <t>Valable du 06/03/2023 au 30/06/2023 inclus</t>
  </si>
  <si>
    <t>Code Art</t>
  </si>
  <si>
    <t>DESIGNATION</t>
  </si>
  <si>
    <t>TYPE</t>
  </si>
  <si>
    <t>Cond*Vol.</t>
  </si>
  <si>
    <t>Prix vente Particulier (P.P.)</t>
  </si>
  <si>
    <t>Prix Cde Groupée / Btle</t>
  </si>
  <si>
    <t>Prix Cde Groupée / Pack</t>
  </si>
  <si>
    <t>Nb de Packs</t>
  </si>
  <si>
    <t>TOTAL</t>
  </si>
  <si>
    <r>
      <t>OFFRE 12=36  L'OFFRE D</t>
    </r>
    <r>
      <rPr>
        <b/>
        <sz val="12"/>
        <color theme="0"/>
        <rFont val="Calibri"/>
        <family val="2"/>
      </rPr>
      <t>É</t>
    </r>
    <r>
      <rPr>
        <b/>
        <sz val="12"/>
        <color theme="0"/>
        <rFont val="Raleway"/>
        <family val="2"/>
      </rPr>
      <t>COUVERTE (33cl)</t>
    </r>
  </si>
  <si>
    <t>BLONDE BURGANESH 6,5%</t>
  </si>
  <si>
    <t>BLONDE</t>
  </si>
  <si>
    <t>12x33 cl</t>
  </si>
  <si>
    <t>IPA BURGANESH 5,7%</t>
  </si>
  <si>
    <t>IPA</t>
  </si>
  <si>
    <t>BLANCHE BURGANESH 4,1%</t>
  </si>
  <si>
    <t>BLANCHE</t>
  </si>
  <si>
    <t>OFFRE 12+12 (33cl)</t>
  </si>
  <si>
    <r>
      <t>AMBR</t>
    </r>
    <r>
      <rPr>
        <b/>
        <sz val="10"/>
        <color rgb="FF003D52"/>
        <rFont val="Calibri"/>
        <family val="2"/>
      </rPr>
      <t>É</t>
    </r>
    <r>
      <rPr>
        <b/>
        <sz val="10"/>
        <color rgb="FF003D52"/>
        <rFont val="Raleway"/>
        <family val="2"/>
      </rPr>
      <t>E LA VALLEE 7,5%</t>
    </r>
  </si>
  <si>
    <r>
      <t>AMBR</t>
    </r>
    <r>
      <rPr>
        <b/>
        <sz val="11"/>
        <color rgb="FF003D52"/>
        <rFont val="Calibri"/>
        <family val="2"/>
      </rPr>
      <t>É</t>
    </r>
    <r>
      <rPr>
        <b/>
        <sz val="11"/>
        <color rgb="FF003D52"/>
        <rFont val="Raleway"/>
        <family val="2"/>
      </rPr>
      <t>E</t>
    </r>
  </si>
  <si>
    <t>TRIPLE LA VALLEE 8,5%</t>
  </si>
  <si>
    <t>TRIPLE</t>
  </si>
  <si>
    <t>BLONDE THOMAS BECKET 6,5%</t>
  </si>
  <si>
    <t>BLANCHE THOMAS BECKET 4,1%</t>
  </si>
  <si>
    <t>OFFRE 6=12 (75cl)</t>
  </si>
  <si>
    <r>
      <t xml:space="preserve">BLONDE MURAMASA 75CL 5,1%  </t>
    </r>
    <r>
      <rPr>
        <b/>
        <sz val="10"/>
        <color rgb="FFFF0000"/>
        <rFont val="Raleway"/>
      </rPr>
      <t>Exclusivité D&amp;V</t>
    </r>
  </si>
  <si>
    <t>12x75 cl</t>
  </si>
  <si>
    <t>OFFRE 12=24 (33cl)</t>
  </si>
  <si>
    <r>
      <rPr>
        <b/>
        <sz val="10"/>
        <color theme="8" tint="-0.499984740745262"/>
        <rFont val="Raleway"/>
      </rPr>
      <t>FLUIDE GLACIAL 6,0%</t>
    </r>
    <r>
      <rPr>
        <b/>
        <sz val="10"/>
        <color theme="1"/>
        <rFont val="Raleway"/>
      </rPr>
      <t xml:space="preserve"> </t>
    </r>
    <r>
      <rPr>
        <b/>
        <sz val="10"/>
        <color rgb="FFFF0000"/>
        <rFont val="Raleway"/>
      </rPr>
      <t>Exclusivité D&amp;V - Nouveau !</t>
    </r>
  </si>
  <si>
    <t>24x33 cl</t>
  </si>
  <si>
    <t>BLANCHE LA M.U. 5,0%</t>
  </si>
  <si>
    <r>
      <t xml:space="preserve">CASSIS LA BEAUNOISE 5,0%  </t>
    </r>
    <r>
      <rPr>
        <b/>
        <sz val="10"/>
        <color rgb="FFFF0000"/>
        <rFont val="Raleway"/>
      </rPr>
      <t>Nouveau !</t>
    </r>
  </si>
  <si>
    <t>CASSIS</t>
  </si>
  <si>
    <r>
      <t>BLONDE J'PEUX PAS J'AI RUGBY 5,5%</t>
    </r>
    <r>
      <rPr>
        <b/>
        <sz val="10"/>
        <color rgb="FFFF0000"/>
        <rFont val="Raleway"/>
      </rPr>
      <t xml:space="preserve"> Nouveau !</t>
    </r>
  </si>
  <si>
    <r>
      <t xml:space="preserve">IPA MUSIC BEER 6,0% </t>
    </r>
    <r>
      <rPr>
        <b/>
        <sz val="10"/>
        <color rgb="FFFF0000"/>
        <rFont val="Raleway"/>
      </rPr>
      <t>Nouveau !</t>
    </r>
  </si>
  <si>
    <t xml:space="preserve">IPA </t>
  </si>
  <si>
    <r>
      <t xml:space="preserve">BLANCHE LA COUECHE 5,0% </t>
    </r>
    <r>
      <rPr>
        <b/>
        <sz val="10"/>
        <color rgb="FF00B050"/>
        <rFont val="Raleway"/>
      </rPr>
      <t>BIO</t>
    </r>
  </si>
  <si>
    <r>
      <t>AMBR</t>
    </r>
    <r>
      <rPr>
        <b/>
        <sz val="10"/>
        <color rgb="FF003D52"/>
        <rFont val="Calibri"/>
        <family val="2"/>
      </rPr>
      <t>É</t>
    </r>
    <r>
      <rPr>
        <b/>
        <sz val="10"/>
        <color rgb="FF003D52"/>
        <rFont val="Raleway"/>
        <family val="2"/>
      </rPr>
      <t xml:space="preserve">E HENWEN 5,6% </t>
    </r>
    <r>
      <rPr>
        <b/>
        <sz val="10"/>
        <color rgb="FF00B050"/>
        <rFont val="Raleway"/>
      </rPr>
      <t>BIO</t>
    </r>
  </si>
  <si>
    <r>
      <t>AMBR</t>
    </r>
    <r>
      <rPr>
        <b/>
        <sz val="12"/>
        <color rgb="FF003D52"/>
        <rFont val="Calibri"/>
        <family val="2"/>
      </rPr>
      <t>É</t>
    </r>
    <r>
      <rPr>
        <b/>
        <sz val="11"/>
        <color rgb="FF003D52"/>
        <rFont val="Raleway"/>
        <family val="2"/>
      </rPr>
      <t>E</t>
    </r>
  </si>
  <si>
    <t>LA M.U. (33cl)</t>
  </si>
  <si>
    <t>FRAMBOISE 5%</t>
  </si>
  <si>
    <t>FRAMBOISE</t>
  </si>
  <si>
    <t xml:space="preserve"> </t>
  </si>
  <si>
    <t>PÊCHE 5%</t>
  </si>
  <si>
    <t>PÊCHE</t>
  </si>
  <si>
    <t>CERISE 5%</t>
  </si>
  <si>
    <t>CERISE</t>
  </si>
  <si>
    <t>GRENADE 5%</t>
  </si>
  <si>
    <t>GRENADE</t>
  </si>
  <si>
    <t>LA POULE QUI M.Ute (33cl)</t>
  </si>
  <si>
    <t>TOURNER AUTOUR DU POULPE 5,5%</t>
  </si>
  <si>
    <t>L'UNION FAIT LE MORSE 6,2%</t>
  </si>
  <si>
    <t>LE HOMARD A BOUT 8,5%</t>
  </si>
  <si>
    <t>MOUETTE COMME UNE CARPE 5,8%</t>
  </si>
  <si>
    <t>CHARLES ROY (33cl)</t>
  </si>
  <si>
    <t>BLONDE ZEBREE 5%</t>
  </si>
  <si>
    <t>IPA 6%</t>
  </si>
  <si>
    <t>AMBRÉE BANCLOQUE 6,2%</t>
  </si>
  <si>
    <t>TRIPLE 350 8%</t>
  </si>
  <si>
    <t>BRUNE EQUINOXE 8%</t>
  </si>
  <si>
    <t>BRUNE</t>
  </si>
  <si>
    <t>LA BEAUNOISE (33cl)</t>
  </si>
  <si>
    <r>
      <t xml:space="preserve">BLONDE 5% </t>
    </r>
    <r>
      <rPr>
        <b/>
        <sz val="10"/>
        <color rgb="FFFF0000"/>
        <rFont val="Raleway"/>
      </rPr>
      <t>Nouveau !</t>
    </r>
  </si>
  <si>
    <r>
      <t xml:space="preserve">IPA 6% </t>
    </r>
    <r>
      <rPr>
        <b/>
        <sz val="10"/>
        <color rgb="FFFF0000"/>
        <rFont val="Raleway"/>
      </rPr>
      <t>Nouveau !</t>
    </r>
  </si>
  <si>
    <r>
      <t xml:space="preserve">TRIPLE 7% </t>
    </r>
    <r>
      <rPr>
        <b/>
        <sz val="10"/>
        <color rgb="FFFF0000"/>
        <rFont val="Raleway"/>
      </rPr>
      <t>Nouveau !</t>
    </r>
  </si>
  <si>
    <t>BRASSERIE 3 MONTS (33cl)</t>
  </si>
  <si>
    <t>TRIPLE GRANDE RESERVE 9,5%</t>
  </si>
  <si>
    <r>
      <t>LA VALL</t>
    </r>
    <r>
      <rPr>
        <b/>
        <sz val="12"/>
        <color theme="0"/>
        <rFont val="Calibri"/>
        <family val="2"/>
      </rPr>
      <t>É</t>
    </r>
    <r>
      <rPr>
        <b/>
        <sz val="12"/>
        <color theme="0"/>
        <rFont val="Raleway"/>
        <family val="2"/>
      </rPr>
      <t>E (33cl)</t>
    </r>
  </si>
  <si>
    <t>BLONDE LA VALLEE 6,5%</t>
  </si>
  <si>
    <t>BRASSERIE DU PAYS FLAMAND (33cl)</t>
  </si>
  <si>
    <t>20x33 cl</t>
  </si>
  <si>
    <t>BLONDE SAISON 6%</t>
  </si>
  <si>
    <t>AMBREE 7%</t>
  </si>
  <si>
    <t>BLONDE 8%</t>
  </si>
  <si>
    <t>TIRE AU FLANDRE (33cl)</t>
  </si>
  <si>
    <t>FRENCH IPA TIRE AU FLANDRE 5%</t>
  </si>
  <si>
    <t>FRENCH IPA</t>
  </si>
  <si>
    <t>BRASSERIE SAINT GERMAIN (33cl)</t>
  </si>
  <si>
    <t>BARLEY WINE 10,9%</t>
  </si>
  <si>
    <t>AMBRÉE HILDEGARDE 6,9%</t>
  </si>
  <si>
    <t>RHUB' IPA  6,9%</t>
  </si>
  <si>
    <t>RHUB' IPA</t>
  </si>
  <si>
    <t>TRIPLE 7,9%</t>
  </si>
  <si>
    <t>BLONDE BIERE DE GARDE 6,9%</t>
  </si>
  <si>
    <t>BLONDE APA 5,3%</t>
  </si>
  <si>
    <t>BLONDE APA</t>
  </si>
  <si>
    <t>BRASSERIE LARCHE (33cl)</t>
  </si>
  <si>
    <t>AMBRÉETHOMAS BECKET 6,5% vol.</t>
  </si>
  <si>
    <r>
      <t>AMBR</t>
    </r>
    <r>
      <rPr>
        <b/>
        <sz val="12"/>
        <color rgb="FF003D52"/>
        <rFont val="Calibri"/>
        <family val="2"/>
      </rPr>
      <t>É</t>
    </r>
    <r>
      <rPr>
        <b/>
        <sz val="11"/>
        <color rgb="FF003D52"/>
        <rFont val="Raleway"/>
        <family val="2"/>
      </rPr>
      <t>E HILDEGARDE</t>
    </r>
  </si>
  <si>
    <t>COING CITRON BURGINDIA 5,4%</t>
  </si>
  <si>
    <t>COING CITRON</t>
  </si>
  <si>
    <r>
      <t xml:space="preserve">TRIPLE ALESIA 9%  </t>
    </r>
    <r>
      <rPr>
        <b/>
        <sz val="10"/>
        <color rgb="FF00B050"/>
        <rFont val="Raleway"/>
      </rPr>
      <t>BIO</t>
    </r>
  </si>
  <si>
    <t>TRIPLE OAKED SANS PEUR 9% vol.</t>
  </si>
  <si>
    <t>TRIPLE OAKED</t>
  </si>
  <si>
    <t>ECART* en %</t>
  </si>
  <si>
    <t>BRASSERIE ARDWEN (33cl)</t>
  </si>
  <si>
    <t>BLONDE 5,6%</t>
  </si>
  <si>
    <t>AMBRÉE 6,5%</t>
  </si>
  <si>
    <t>CERISE 4,5%</t>
  </si>
  <si>
    <t>FRUIT DES BOIS 8%</t>
  </si>
  <si>
    <t>FRUIT DES BOIS</t>
  </si>
  <si>
    <t>ORIANDE (33cl)</t>
  </si>
  <si>
    <t>ORIANDE 4,5%</t>
  </si>
  <si>
    <t>LES BRASSEURS SAVOYARDS (33cl)</t>
  </si>
  <si>
    <r>
      <t xml:space="preserve">AMBRÉE 7% </t>
    </r>
    <r>
      <rPr>
        <b/>
        <sz val="10"/>
        <color rgb="FF00B050"/>
        <rFont val="Raleway"/>
      </rPr>
      <t>BIO</t>
    </r>
  </si>
  <si>
    <r>
      <t xml:space="preserve">BLONDE  5% </t>
    </r>
    <r>
      <rPr>
        <b/>
        <sz val="10"/>
        <color rgb="FF00B050"/>
        <rFont val="Raleway"/>
      </rPr>
      <t>BIO</t>
    </r>
  </si>
  <si>
    <r>
      <t xml:space="preserve">MYRTILLE 5% </t>
    </r>
    <r>
      <rPr>
        <b/>
        <sz val="10"/>
        <color rgb="FF00B050"/>
        <rFont val="Raleway"/>
      </rPr>
      <t>BIO</t>
    </r>
  </si>
  <si>
    <t>MYRTILLE</t>
  </si>
  <si>
    <r>
      <t xml:space="preserve">TRIPLE NONNE 9% </t>
    </r>
    <r>
      <rPr>
        <b/>
        <sz val="10"/>
        <color rgb="FF00B050"/>
        <rFont val="Raleway"/>
      </rPr>
      <t>BIO</t>
    </r>
  </si>
  <si>
    <r>
      <t>BRUNE 7%</t>
    </r>
    <r>
      <rPr>
        <b/>
        <sz val="10"/>
        <color rgb="FF00B050"/>
        <rFont val="Raleway"/>
      </rPr>
      <t xml:space="preserve"> BIO</t>
    </r>
  </si>
  <si>
    <t>BRASSERIE MELUSINE (33cl)</t>
  </si>
  <si>
    <t>BLONDE MELUSINE GOLDEN ALE 6,5%</t>
  </si>
  <si>
    <t>IPA HELLFEST 6,66%</t>
  </si>
  <si>
    <t>6x33 cl</t>
  </si>
  <si>
    <t>BLANCHE ECUME 5%</t>
  </si>
  <si>
    <t xml:space="preserve">BLANCHE </t>
  </si>
  <si>
    <t>DOUBLE STOUT BRUNE PUY D'ENFER 8,5%</t>
  </si>
  <si>
    <t>AMBRÉE CERVOISE 6,5%</t>
  </si>
  <si>
    <t xml:space="preserve">AMBRÉE </t>
  </si>
  <si>
    <t>TRIPLE PUY D'ENFER 6,5%</t>
  </si>
  <si>
    <t>BRASSERIE SAINT-OMER (33cl)</t>
  </si>
  <si>
    <t>L'INTEMPESTIVE 5,5%</t>
  </si>
  <si>
    <t>COFFRETS CADEAUX **</t>
  </si>
  <si>
    <t>Prix CG. du coffret</t>
  </si>
  <si>
    <t>Nb de Coffrets</t>
  </si>
  <si>
    <t>Total</t>
  </si>
  <si>
    <t>COFFRET L'AMATEUR</t>
  </si>
  <si>
    <t>MIXTE</t>
  </si>
  <si>
    <t>⁄</t>
  </si>
  <si>
    <t>COFFRET LE SPECIALISTE</t>
  </si>
  <si>
    <t>COFFRET LE PUR MALT</t>
  </si>
  <si>
    <t>COFFRET LE BELGE</t>
  </si>
  <si>
    <t>SPIRITUEUX Nouveau !</t>
  </si>
  <si>
    <t>Prix CG. / pack</t>
  </si>
  <si>
    <t>Nb de packs</t>
  </si>
  <si>
    <t>OFFRE 3=6 (70cl)</t>
  </si>
  <si>
    <r>
      <t xml:space="preserve">Mr. S WhISKY 40° PROMOTION 3=6 </t>
    </r>
    <r>
      <rPr>
        <b/>
        <sz val="10"/>
        <color rgb="FFFF0000"/>
        <rFont val="Raleway"/>
      </rPr>
      <t>Nouveau !</t>
    </r>
  </si>
  <si>
    <t>WHISKY</t>
  </si>
  <si>
    <t>6x70cl</t>
  </si>
  <si>
    <r>
      <t xml:space="preserve">LOCURA SPICED RUM - 35° </t>
    </r>
    <r>
      <rPr>
        <b/>
        <sz val="10"/>
        <color theme="8" tint="-0.499984740745262"/>
        <rFont val="Raleway"/>
      </rPr>
      <t>PROMOTION  3=6</t>
    </r>
    <r>
      <rPr>
        <b/>
        <sz val="10"/>
        <color rgb="FF003D52"/>
        <rFont val="Raleway"/>
        <family val="2"/>
      </rPr>
      <t xml:space="preserve"> </t>
    </r>
    <r>
      <rPr>
        <b/>
        <sz val="10"/>
        <color rgb="FFFF0000"/>
        <rFont val="Raleway"/>
      </rPr>
      <t>Nouveau !</t>
    </r>
  </si>
  <si>
    <t>SPICED RUM</t>
  </si>
  <si>
    <t>IMPORTED SPIRITS (70cl)</t>
  </si>
  <si>
    <r>
      <t xml:space="preserve">DADDY RACK TENNESSEE STRAIGHT WHISKEY 40° </t>
    </r>
    <r>
      <rPr>
        <b/>
        <sz val="10"/>
        <color rgb="FFFF0000"/>
        <rFont val="Raleway"/>
      </rPr>
      <t>Nouveau !</t>
    </r>
  </si>
  <si>
    <t>US IMP. BOURBON</t>
  </si>
  <si>
    <t>1x 70cl</t>
  </si>
  <si>
    <r>
      <t xml:space="preserve">MAYFIELD SUSSEX HOP GIN 40° </t>
    </r>
    <r>
      <rPr>
        <b/>
        <sz val="10"/>
        <color rgb="FFFF0000"/>
        <rFont val="Raleway"/>
      </rPr>
      <t>Nouveau !</t>
    </r>
  </si>
  <si>
    <t>UK IMP. GIN</t>
  </si>
  <si>
    <t>Mr. S &amp; EPUR (70cl)</t>
  </si>
  <si>
    <r>
      <t xml:space="preserve">Mr. S WHISKY 40° </t>
    </r>
    <r>
      <rPr>
        <b/>
        <sz val="10"/>
        <color rgb="FFFF0000"/>
        <rFont val="Raleway"/>
      </rPr>
      <t>Nouveau !</t>
    </r>
  </si>
  <si>
    <r>
      <t>EPUR 5 ANS D'</t>
    </r>
    <r>
      <rPr>
        <b/>
        <sz val="10"/>
        <color rgb="FF003D52"/>
        <rFont val="Calibri"/>
        <family val="2"/>
      </rPr>
      <t>Â</t>
    </r>
    <r>
      <rPr>
        <b/>
        <sz val="10"/>
        <color rgb="FF003D52"/>
        <rFont val="Raleway"/>
        <family val="2"/>
      </rPr>
      <t xml:space="preserve">GE 42° </t>
    </r>
    <r>
      <rPr>
        <b/>
        <sz val="10"/>
        <color rgb="FFFF0000"/>
        <rFont val="Raleway"/>
      </rPr>
      <t>Nouveau !</t>
    </r>
  </si>
  <si>
    <t xml:space="preserve">SINGLE MALT WHISKY </t>
  </si>
  <si>
    <t>1x70cl</t>
  </si>
  <si>
    <r>
      <t xml:space="preserve">EPUR 9  ANS D'ÂGE 45°  </t>
    </r>
    <r>
      <rPr>
        <b/>
        <sz val="10"/>
        <color rgb="FFFF0000"/>
        <rFont val="Raleway"/>
      </rPr>
      <t>Nouveau !</t>
    </r>
  </si>
  <si>
    <t>SINGLE MALT WHISKY</t>
  </si>
  <si>
    <r>
      <t xml:space="preserve">EPUR 11  ANS D'ÂGE 45° </t>
    </r>
    <r>
      <rPr>
        <b/>
        <sz val="10"/>
        <color rgb="FFFF0000"/>
        <rFont val="Raleway"/>
      </rPr>
      <t>Nouveau !</t>
    </r>
  </si>
  <si>
    <r>
      <t>EPUR SINGLE MALT BRUT DE F</t>
    </r>
    <r>
      <rPr>
        <b/>
        <sz val="10"/>
        <color rgb="FF003D52"/>
        <rFont val="Calibri"/>
        <family val="2"/>
      </rPr>
      <t>Û</t>
    </r>
    <r>
      <rPr>
        <b/>
        <sz val="10"/>
        <color rgb="FF003D52"/>
        <rFont val="Raleway"/>
        <family val="2"/>
      </rPr>
      <t xml:space="preserve">T 50,9° </t>
    </r>
    <r>
      <rPr>
        <b/>
        <sz val="10"/>
        <color rgb="FFFF0000"/>
        <rFont val="Raleway"/>
      </rPr>
      <t>Nouveau !</t>
    </r>
  </si>
  <si>
    <t>LOCURA (70cl)</t>
  </si>
  <si>
    <r>
      <t xml:space="preserve">LOCURA SPICED RUM 35° </t>
    </r>
    <r>
      <rPr>
        <b/>
        <sz val="10"/>
        <color rgb="FFFF0000"/>
        <rFont val="Raleway"/>
      </rPr>
      <t>Nouveau !</t>
    </r>
  </si>
  <si>
    <t xml:space="preserve">**Découvrez la composition exacte des coffrets sur notre site www.vente-directe-dv.com </t>
  </si>
  <si>
    <t>Pour plus d’informations, consultez nos CGV sur www.vente-directe-dv.com</t>
  </si>
  <si>
    <t>Les informations personnelles recueillies sur ce bon de commande sont nécessaires pour la gestion et l’exécution de votre commande par D&amp;V. Elles sont enregistrées et destinées à l’usage propre de D&amp;V, ou toute autre société du groupe affiliée de MCS GROUPE, ainsi qu’à celui de ses partenaires commerciaux et sous-traitants auxquels D&amp;V est susceptible de recourir librement pour l’exécution de votre commande. 
Vous disposez de droits sur les données vous concernant que vous pouvez exercer en adressant une demande écrite accompagnée d’un justificatif d’identité à : dpo@domaines-villages.com.</t>
  </si>
  <si>
    <t xml:space="preserve">DOMAINES et VILLAGES, SAS au capital de 58 180 € - RCS Dijon 900 627 852 - 46, Rue de Chevignerot - 21200 BEAUNE                                </t>
  </si>
  <si>
    <t>Offre valable en France métropolitaine.</t>
  </si>
  <si>
    <t>Service client : 0805 037 730 (numéro vert) Disponible du lundi au vendredi de 8h30 à 12h30 et de 13h30 à 17h30.</t>
  </si>
  <si>
    <t>www.domaines-villages.com</t>
  </si>
  <si>
    <t>www.vente-directe-dv.com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</si>
</sst>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_-* #,##0.00_-;\-* #,##0.00_-;_-* &quot;-&quot;??_-;_-@_-"/>
  </numFmts>
  <fonts count="44">
    <font>
      <sz val="11"/>
      <color theme="1"/>
      <name val="Calibri"/>
      <family val="2"/>
      <scheme val="minor"/>
    </font>
    <font>
      <sz val="11"/>
      <color theme="1"/>
      <name val="Calibri"/>
      <family val="2"/>
      <scheme val="minor"/>
    </font>
    <font>
      <u/>
      <sz val="11"/>
      <color theme="10"/>
      <name val="Calibri"/>
      <family val="2"/>
      <scheme val="minor"/>
    </font>
    <font>
      <sz val="11"/>
      <color theme="1"/>
      <name val="Raleway"/>
      <family val="2"/>
    </font>
    <font>
      <b/>
      <sz val="11"/>
      <color theme="0"/>
      <name val="Raleway"/>
      <family val="2"/>
    </font>
    <font>
      <sz val="11"/>
      <color theme="0"/>
      <name val="Raleway"/>
      <family val="2"/>
    </font>
    <font>
      <b/>
      <sz val="10"/>
      <color theme="1"/>
      <name val="Raleway"/>
      <family val="2"/>
    </font>
    <font>
      <b/>
      <sz val="9"/>
      <name val="Raleway"/>
      <family val="2"/>
    </font>
    <font>
      <b/>
      <sz val="10"/>
      <color theme="0"/>
      <name val="Raleway"/>
      <family val="2"/>
    </font>
    <font>
      <b/>
      <sz val="12"/>
      <color theme="0"/>
      <name val="Raleway"/>
      <family val="2"/>
    </font>
    <font>
      <b/>
      <sz val="11"/>
      <color rgb="FF5C4D85"/>
      <name val="Raleway"/>
      <family val="2"/>
    </font>
    <font>
      <b/>
      <sz val="11"/>
      <color theme="1"/>
      <name val="Raleway"/>
      <family val="2"/>
    </font>
    <font>
      <sz val="11"/>
      <color theme="1" tint="0.34998626667073579"/>
      <name val="Raleway"/>
      <family val="2"/>
    </font>
    <font>
      <b/>
      <i/>
      <sz val="14"/>
      <color rgb="FF5A5587"/>
      <name val="Raleway"/>
      <family val="2"/>
    </font>
    <font>
      <b/>
      <sz val="9"/>
      <color theme="0"/>
      <name val="Raleway"/>
      <family val="2"/>
    </font>
    <font>
      <b/>
      <u/>
      <sz val="11"/>
      <color theme="0"/>
      <name val="Raleway"/>
      <family val="2"/>
    </font>
    <font>
      <b/>
      <i/>
      <sz val="14"/>
      <color theme="3" tint="-0.249977111117893"/>
      <name val="Raleway"/>
      <family val="2"/>
    </font>
    <font>
      <b/>
      <sz val="10"/>
      <color rgb="FF003D52"/>
      <name val="Raleway"/>
      <family val="2"/>
    </font>
    <font>
      <sz val="10"/>
      <color theme="0"/>
      <name val="Raleway"/>
      <family val="2"/>
    </font>
    <font>
      <b/>
      <sz val="11"/>
      <color rgb="FF002060"/>
      <name val="Raleway"/>
      <family val="2"/>
    </font>
    <font>
      <sz val="10"/>
      <color theme="1"/>
      <name val="Raleway"/>
      <family val="2"/>
    </font>
    <font>
      <b/>
      <sz val="11"/>
      <color rgb="FF003D52"/>
      <name val="Raleway"/>
      <family val="2"/>
    </font>
    <font>
      <u/>
      <sz val="10"/>
      <color theme="10"/>
      <name val="Raleway"/>
      <family val="2"/>
    </font>
    <font>
      <b/>
      <u/>
      <sz val="10"/>
      <color theme="0"/>
      <name val="Raleway"/>
      <family val="2"/>
    </font>
    <font>
      <sz val="9"/>
      <color theme="0"/>
      <name val="Raleway"/>
      <family val="2"/>
    </font>
    <font>
      <sz val="9"/>
      <color theme="0"/>
      <name val="Raleway"/>
    </font>
    <font>
      <i/>
      <sz val="11"/>
      <color theme="1"/>
      <name val="Calibri"/>
      <family val="2"/>
      <scheme val="minor"/>
    </font>
    <font>
      <i/>
      <sz val="11"/>
      <color rgb="FF5A5587"/>
      <name val="Calibri"/>
      <family val="2"/>
      <scheme val="minor"/>
    </font>
    <font>
      <i/>
      <sz val="10"/>
      <name val="Calibri"/>
      <family val="2"/>
      <scheme val="minor"/>
    </font>
    <font>
      <i/>
      <sz val="11"/>
      <color rgb="FFC55F4D"/>
      <name val="Calibri"/>
      <family val="2"/>
      <scheme val="minor"/>
    </font>
    <font>
      <b/>
      <i/>
      <sz val="11"/>
      <color theme="5"/>
      <name val="Calibri"/>
      <family val="2"/>
      <scheme val="minor"/>
    </font>
    <font>
      <b/>
      <sz val="72"/>
      <color rgb="FFFF0000"/>
      <name val="Raleway"/>
    </font>
    <font>
      <sz val="72"/>
      <color theme="1"/>
      <name val="Raleway"/>
    </font>
    <font>
      <b/>
      <sz val="10"/>
      <color theme="8" tint="-0.499984740745262"/>
      <name val="Raleway"/>
      <family val="2"/>
    </font>
    <font>
      <b/>
      <sz val="10"/>
      <color theme="1"/>
      <name val="Raleway"/>
    </font>
    <font>
      <b/>
      <sz val="10"/>
      <color rgb="FFFF0000"/>
      <name val="Raleway"/>
    </font>
    <font>
      <b/>
      <sz val="10"/>
      <color rgb="FF00B050"/>
      <name val="Raleway"/>
    </font>
    <font>
      <sz val="11"/>
      <color rgb="FFFF0000"/>
      <name val="Raleway"/>
      <family val="2"/>
    </font>
    <font>
      <b/>
      <sz val="10"/>
      <color rgb="FF003D52"/>
      <name val="Calibri"/>
      <family val="2"/>
    </font>
    <font>
      <b/>
      <sz val="10"/>
      <color theme="8" tint="-0.499984740745262"/>
      <name val="Raleway"/>
    </font>
    <font>
      <b/>
      <sz val="11"/>
      <color rgb="FF003D52"/>
      <name val="Calibri"/>
      <family val="2"/>
    </font>
    <font>
      <b/>
      <sz val="12"/>
      <color rgb="FF003D52"/>
      <name val="Calibri"/>
      <family val="2"/>
    </font>
    <font>
      <b/>
      <sz val="12"/>
      <color theme="0"/>
      <name val="Raleway"/>
    </font>
    <font>
      <b/>
      <sz val="12"/>
      <color theme="0"/>
      <name val="Calibri"/>
      <family val="2"/>
    </font>
  </fonts>
  <fills count="6">
    <fill>
      <patternFill patternType="none"/>
    </fill>
    <fill>
      <patternFill patternType="gray125"/>
    </fill>
    <fill>
      <patternFill patternType="solid">
        <fgColor rgb="FF003D52"/>
        <bgColor indexed="64"/>
      </patternFill>
    </fill>
    <fill>
      <patternFill patternType="solid">
        <fgColor theme="5"/>
        <bgColor indexed="64"/>
      </patternFill>
    </fill>
    <fill>
      <patternFill patternType="solid">
        <fgColor theme="0"/>
        <bgColor indexed="64"/>
      </patternFill>
    </fill>
    <fill>
      <patternFill patternType="solid">
        <fgColor theme="5" tint="0.39997558519241921"/>
        <bgColor indexed="64"/>
      </patternFill>
    </fill>
  </fills>
  <borders count="43">
    <border>
      <left/>
      <right/>
      <top/>
      <bottom/>
      <diagonal/>
    </border>
    <border>
      <left style="thin">
        <color rgb="FF003D52"/>
      </left>
      <right/>
      <top style="thin">
        <color rgb="FF003D52"/>
      </top>
      <bottom/>
      <diagonal/>
    </border>
    <border>
      <left/>
      <right/>
      <top style="thin">
        <color rgb="FF003D52"/>
      </top>
      <bottom/>
      <diagonal/>
    </border>
    <border>
      <left/>
      <right style="thin">
        <color rgb="FF003D52"/>
      </right>
      <top/>
      <bottom/>
      <diagonal/>
    </border>
    <border>
      <left style="thin">
        <color rgb="FF003D52"/>
      </left>
      <right/>
      <top/>
      <bottom/>
      <diagonal/>
    </border>
    <border>
      <left style="thin">
        <color rgb="FF5A5587"/>
      </left>
      <right style="thin">
        <color rgb="FF5A5587"/>
      </right>
      <top style="thin">
        <color rgb="FF5A5587"/>
      </top>
      <bottom style="thin">
        <color rgb="FF5A5587"/>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5A5587"/>
      </left>
      <right/>
      <top style="thin">
        <color rgb="FF5A5587"/>
      </top>
      <bottom style="thin">
        <color rgb="FF5A5587"/>
      </bottom>
      <diagonal/>
    </border>
    <border>
      <left/>
      <right/>
      <top style="thin">
        <color indexed="64"/>
      </top>
      <bottom/>
      <diagonal/>
    </border>
    <border>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rgb="FF5A5587"/>
      </right>
      <top style="thin">
        <color rgb="FF5A5587"/>
      </top>
      <bottom style="thin">
        <color rgb="FF5A5587"/>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rgb="FF003D52"/>
      </top>
      <bottom/>
      <diagonal/>
    </border>
    <border>
      <left/>
      <right style="medium">
        <color indexed="64"/>
      </right>
      <top style="thin">
        <color indexed="64"/>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thin">
        <color auto="1"/>
      </left>
      <right style="medium">
        <color indexed="64"/>
      </right>
      <top style="thin">
        <color auto="1"/>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top style="thin">
        <color indexed="64"/>
      </top>
      <bottom style="thin">
        <color indexed="64"/>
      </bottom>
      <diagonal/>
    </border>
    <border>
      <left/>
      <right/>
      <top/>
      <bottom style="medium">
        <color indexed="64"/>
      </bottom>
      <diagonal/>
    </border>
    <border>
      <left style="medium">
        <color indexed="64"/>
      </left>
      <right/>
      <top/>
      <bottom style="thin">
        <color indexed="64"/>
      </bottom>
      <diagonal/>
    </border>
    <border>
      <left style="thin">
        <color rgb="FF5A5587"/>
      </left>
      <right/>
      <top/>
      <bottom/>
      <diagonal/>
    </border>
    <border>
      <left style="thin">
        <color auto="1"/>
      </left>
      <right style="thin">
        <color auto="1"/>
      </right>
      <top/>
      <bottom/>
      <diagonal/>
    </border>
    <border>
      <left style="thin">
        <color auto="1"/>
      </left>
      <right style="medium">
        <color indexed="64"/>
      </right>
      <top/>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4" fontId="1" fillId="0" borderId="0" applyFont="0" applyFill="0" applyBorder="0" applyAlignment="0" applyProtection="0"/>
  </cellStyleXfs>
  <cellXfs count="212">
    <xf numFmtId="0" fontId="0" fillId="0" borderId="0" xfId="0"/>
    <xf numFmtId="0" fontId="3" fillId="0" borderId="0" xfId="0" applyFont="1"/>
    <xf numFmtId="0" fontId="3" fillId="0" borderId="0" xfId="0" applyFont="1" applyAlignment="1">
      <alignment horizontal="center" vertical="center"/>
    </xf>
    <xf numFmtId="0" fontId="12" fillId="0" borderId="0" xfId="0" applyFont="1"/>
    <xf numFmtId="0" fontId="4" fillId="2" borderId="6" xfId="0" applyFont="1" applyFill="1" applyBorder="1" applyAlignment="1">
      <alignment vertical="center" wrapText="1"/>
    </xf>
    <xf numFmtId="0" fontId="4" fillId="2" borderId="6" xfId="0" applyFont="1" applyFill="1" applyBorder="1" applyAlignment="1">
      <alignment horizontal="center" vertical="center" wrapText="1"/>
    </xf>
    <xf numFmtId="9" fontId="4" fillId="2" borderId="6" xfId="0" applyNumberFormat="1" applyFont="1" applyFill="1" applyBorder="1" applyAlignment="1">
      <alignment horizontal="center" vertical="center" wrapText="1"/>
    </xf>
    <xf numFmtId="1" fontId="3" fillId="0" borderId="0" xfId="0" applyNumberFormat="1" applyFont="1" applyAlignment="1">
      <alignment horizontal="center"/>
    </xf>
    <xf numFmtId="1" fontId="17" fillId="0" borderId="6" xfId="0" applyNumberFormat="1" applyFont="1" applyBorder="1" applyAlignment="1" applyProtection="1">
      <alignment horizontal="center" vertical="center"/>
      <protection locked="0"/>
    </xf>
    <xf numFmtId="1" fontId="4" fillId="2" borderId="6" xfId="0" applyNumberFormat="1" applyFont="1" applyFill="1" applyBorder="1" applyAlignment="1">
      <alignment horizontal="center" vertical="center" wrapText="1"/>
    </xf>
    <xf numFmtId="0" fontId="20" fillId="0" borderId="0" xfId="0" applyFont="1" applyAlignment="1">
      <alignment vertical="center"/>
    </xf>
    <xf numFmtId="44" fontId="17" fillId="0" borderId="6" xfId="1" applyFont="1" applyBorder="1" applyAlignment="1" applyProtection="1">
      <alignment horizontal="center" vertical="center"/>
    </xf>
    <xf numFmtId="0" fontId="17" fillId="0" borderId="6" xfId="0" applyFont="1" applyBorder="1" applyAlignment="1">
      <alignment vertical="top"/>
    </xf>
    <xf numFmtId="0" fontId="17" fillId="0" borderId="6" xfId="0" applyFont="1" applyBorder="1" applyAlignment="1">
      <alignment horizontal="center" vertical="center"/>
    </xf>
    <xf numFmtId="9" fontId="17" fillId="0" borderId="6" xfId="0" applyNumberFormat="1" applyFont="1" applyBorder="1" applyAlignment="1">
      <alignment horizontal="center" vertical="top"/>
    </xf>
    <xf numFmtId="0" fontId="17" fillId="0" borderId="6" xfId="0" applyFont="1" applyBorder="1" applyAlignment="1">
      <alignment vertical="center"/>
    </xf>
    <xf numFmtId="0" fontId="5" fillId="2" borderId="2" xfId="0" applyFont="1" applyFill="1" applyBorder="1" applyAlignment="1">
      <alignment horizontal="center"/>
    </xf>
    <xf numFmtId="0" fontId="4" fillId="2" borderId="1" xfId="0" applyFont="1" applyFill="1" applyBorder="1" applyAlignment="1">
      <alignment horizontal="left"/>
    </xf>
    <xf numFmtId="0" fontId="4" fillId="2" borderId="7" xfId="0" applyFont="1" applyFill="1" applyBorder="1" applyAlignment="1">
      <alignment horizontal="left"/>
    </xf>
    <xf numFmtId="9" fontId="5" fillId="2" borderId="8" xfId="0" applyNumberFormat="1" applyFont="1" applyFill="1" applyBorder="1" applyAlignment="1">
      <alignment horizontal="center"/>
    </xf>
    <xf numFmtId="0" fontId="5" fillId="2" borderId="8" xfId="0" applyFont="1" applyFill="1" applyBorder="1" applyAlignment="1">
      <alignment horizontal="center" vertical="center"/>
    </xf>
    <xf numFmtId="0" fontId="5" fillId="2" borderId="8" xfId="0" applyFont="1" applyFill="1" applyBorder="1" applyAlignment="1">
      <alignment horizontal="left"/>
    </xf>
    <xf numFmtId="0" fontId="5" fillId="2" borderId="3" xfId="0" applyFont="1" applyFill="1" applyBorder="1" applyAlignment="1">
      <alignment horizontal="center"/>
    </xf>
    <xf numFmtId="0" fontId="4" fillId="2" borderId="4" xfId="0" applyFont="1" applyFill="1" applyBorder="1" applyAlignment="1">
      <alignment horizontal="left"/>
    </xf>
    <xf numFmtId="0" fontId="5" fillId="2" borderId="0" xfId="0" applyFont="1" applyFill="1" applyAlignment="1">
      <alignment horizontal="center"/>
    </xf>
    <xf numFmtId="9" fontId="3" fillId="0" borderId="0" xfId="0" applyNumberFormat="1" applyFont="1"/>
    <xf numFmtId="0" fontId="20" fillId="0" borderId="18" xfId="0" applyFont="1" applyBorder="1" applyAlignment="1">
      <alignment vertical="center"/>
    </xf>
    <xf numFmtId="0" fontId="3" fillId="0" borderId="19" xfId="0" applyFont="1" applyBorder="1"/>
    <xf numFmtId="0" fontId="4" fillId="2" borderId="23" xfId="0" applyFont="1" applyFill="1" applyBorder="1" applyAlignment="1">
      <alignment horizontal="left" vertical="center"/>
    </xf>
    <xf numFmtId="0" fontId="4" fillId="2" borderId="18" xfId="0" applyFont="1" applyFill="1" applyBorder="1" applyAlignment="1">
      <alignment horizontal="left" vertical="center"/>
    </xf>
    <xf numFmtId="0" fontId="20" fillId="0" borderId="25" xfId="0" applyFont="1" applyBorder="1" applyAlignment="1">
      <alignment horizontal="center" vertical="center"/>
    </xf>
    <xf numFmtId="0" fontId="20" fillId="0" borderId="27" xfId="0" applyFont="1" applyBorder="1" applyAlignment="1">
      <alignment horizontal="center" vertical="center"/>
    </xf>
    <xf numFmtId="0" fontId="18" fillId="2" borderId="25" xfId="0" applyFont="1" applyFill="1" applyBorder="1" applyAlignment="1">
      <alignment horizontal="right" vertical="center" wrapText="1"/>
    </xf>
    <xf numFmtId="0" fontId="4" fillId="2" borderId="26" xfId="0" applyFont="1" applyFill="1" applyBorder="1" applyAlignment="1">
      <alignment horizontal="center" vertical="center" wrapText="1"/>
    </xf>
    <xf numFmtId="0" fontId="15" fillId="3" borderId="33" xfId="2" applyFont="1" applyFill="1" applyBorder="1" applyAlignment="1" applyProtection="1"/>
    <xf numFmtId="0" fontId="12" fillId="3" borderId="0" xfId="0" applyFont="1" applyFill="1"/>
    <xf numFmtId="0" fontId="14" fillId="3" borderId="0" xfId="0" applyFont="1" applyFill="1" applyAlignment="1">
      <alignment horizontal="right"/>
    </xf>
    <xf numFmtId="0" fontId="23" fillId="3" borderId="0" xfId="2" applyFont="1" applyFill="1" applyBorder="1" applyAlignment="1" applyProtection="1"/>
    <xf numFmtId="0" fontId="21" fillId="0" borderId="6" xfId="0" applyFont="1" applyBorder="1" applyAlignment="1">
      <alignment horizontal="center" vertical="center" wrapText="1"/>
    </xf>
    <xf numFmtId="0" fontId="17" fillId="0" borderId="8" xfId="0" applyFont="1" applyBorder="1" applyAlignment="1">
      <alignment horizontal="center" vertical="center"/>
    </xf>
    <xf numFmtId="0" fontId="20" fillId="0" borderId="30" xfId="0" applyFont="1" applyBorder="1" applyAlignment="1">
      <alignment horizontal="center" vertical="center"/>
    </xf>
    <xf numFmtId="0" fontId="20" fillId="0" borderId="30" xfId="0" applyFont="1" applyBorder="1" applyAlignment="1">
      <alignment horizontal="center" vertical="center" wrapText="1"/>
    </xf>
    <xf numFmtId="44" fontId="17" fillId="0" borderId="6" xfId="1" applyFont="1" applyBorder="1" applyAlignment="1">
      <alignment horizontal="center" vertical="center"/>
    </xf>
    <xf numFmtId="44" fontId="33" fillId="4" borderId="6" xfId="1" applyFont="1" applyFill="1" applyBorder="1" applyAlignment="1">
      <alignment horizontal="center" vertical="center"/>
    </xf>
    <xf numFmtId="0" fontId="20" fillId="0" borderId="32" xfId="0" applyFont="1" applyBorder="1" applyAlignment="1">
      <alignment horizontal="center" vertical="center"/>
    </xf>
    <xf numFmtId="44" fontId="33" fillId="4" borderId="9" xfId="1" applyFont="1" applyFill="1" applyBorder="1" applyAlignment="1">
      <alignment horizontal="center" vertical="center"/>
    </xf>
    <xf numFmtId="0" fontId="17" fillId="0" borderId="8" xfId="0" applyFont="1" applyBorder="1" applyAlignment="1">
      <alignment vertical="center"/>
    </xf>
    <xf numFmtId="0" fontId="17" fillId="0" borderId="0" xfId="0" applyFont="1" applyAlignment="1">
      <alignment horizontal="center" vertical="center"/>
    </xf>
    <xf numFmtId="0" fontId="20" fillId="0" borderId="28" xfId="0" applyFont="1" applyBorder="1" applyAlignment="1">
      <alignment horizontal="center" vertical="center"/>
    </xf>
    <xf numFmtId="44" fontId="17" fillId="0" borderId="13" xfId="1" applyFont="1" applyBorder="1" applyAlignment="1" applyProtection="1">
      <alignment horizontal="center" vertical="center"/>
    </xf>
    <xf numFmtId="44" fontId="17" fillId="0" borderId="36" xfId="1" applyFont="1" applyBorder="1" applyAlignment="1" applyProtection="1">
      <alignment horizontal="center" vertical="center"/>
    </xf>
    <xf numFmtId="44" fontId="17" fillId="0" borderId="14" xfId="1" applyFont="1" applyBorder="1" applyAlignment="1" applyProtection="1">
      <alignment horizontal="center" vertical="center"/>
    </xf>
    <xf numFmtId="1" fontId="17" fillId="0" borderId="13" xfId="0" applyNumberFormat="1" applyFont="1" applyBorder="1" applyAlignment="1" applyProtection="1">
      <alignment horizontal="center" vertical="center"/>
      <protection locked="0"/>
    </xf>
    <xf numFmtId="1" fontId="17" fillId="0" borderId="36" xfId="0" applyNumberFormat="1" applyFont="1" applyBorder="1" applyAlignment="1" applyProtection="1">
      <alignment horizontal="center" vertical="center"/>
      <protection locked="0"/>
    </xf>
    <xf numFmtId="1" fontId="17" fillId="0" borderId="14" xfId="0" applyNumberFormat="1" applyFont="1" applyBorder="1" applyAlignment="1" applyProtection="1">
      <alignment horizontal="center" vertical="center"/>
      <protection locked="0"/>
    </xf>
    <xf numFmtId="0" fontId="3" fillId="0" borderId="0" xfId="0" applyFont="1" applyAlignment="1">
      <alignment vertical="center"/>
    </xf>
    <xf numFmtId="0" fontId="12" fillId="0" borderId="0" xfId="0" applyFont="1" applyAlignment="1">
      <alignment vertical="center"/>
    </xf>
    <xf numFmtId="9" fontId="17" fillId="0" borderId="6" xfId="0" applyNumberFormat="1" applyFont="1" applyBorder="1" applyAlignment="1">
      <alignment horizontal="center" vertical="center"/>
    </xf>
    <xf numFmtId="0" fontId="37" fillId="0" borderId="0" xfId="0" applyFont="1" applyAlignment="1">
      <alignment vertical="center"/>
    </xf>
    <xf numFmtId="44" fontId="33" fillId="0" borderId="0" xfId="0" applyNumberFormat="1" applyFont="1" applyAlignment="1">
      <alignment vertical="center"/>
    </xf>
    <xf numFmtId="0" fontId="11" fillId="0" borderId="0" xfId="0" applyFont="1" applyAlignment="1">
      <alignment vertical="center"/>
    </xf>
    <xf numFmtId="0" fontId="4" fillId="3" borderId="24" xfId="0" applyFont="1" applyFill="1" applyBorder="1" applyAlignment="1">
      <alignment vertical="center"/>
    </xf>
    <xf numFmtId="0" fontId="10" fillId="3" borderId="24" xfId="0" applyFont="1" applyFill="1" applyBorder="1" applyAlignment="1">
      <alignment vertical="center"/>
    </xf>
    <xf numFmtId="0" fontId="5" fillId="3" borderId="24" xfId="0" applyFont="1" applyFill="1" applyBorder="1" applyAlignment="1">
      <alignment vertical="center"/>
    </xf>
    <xf numFmtId="0" fontId="17" fillId="0" borderId="13" xfId="0" applyFont="1" applyBorder="1" applyAlignment="1">
      <alignment vertical="center"/>
    </xf>
    <xf numFmtId="0" fontId="21" fillId="0" borderId="13" xfId="0" applyFont="1" applyBorder="1" applyAlignment="1">
      <alignment horizontal="center" vertical="center" wrapText="1"/>
    </xf>
    <xf numFmtId="0" fontId="17" fillId="0" borderId="13" xfId="0" applyFont="1" applyBorder="1" applyAlignment="1">
      <alignment horizontal="center" vertical="center"/>
    </xf>
    <xf numFmtId="9" fontId="17" fillId="0" borderId="13" xfId="0" applyNumberFormat="1" applyFont="1" applyBorder="1" applyAlignment="1">
      <alignment horizontal="center" vertical="center"/>
    </xf>
    <xf numFmtId="1" fontId="17" fillId="0" borderId="13" xfId="4" applyNumberFormat="1" applyFont="1" applyBorder="1" applyAlignment="1" applyProtection="1">
      <alignment horizontal="center" vertical="center"/>
      <protection locked="0"/>
    </xf>
    <xf numFmtId="0" fontId="17" fillId="0" borderId="13" xfId="0" applyFont="1" applyBorder="1" applyAlignment="1">
      <alignment vertical="top"/>
    </xf>
    <xf numFmtId="9" fontId="17" fillId="0" borderId="13" xfId="0" applyNumberFormat="1" applyFont="1" applyBorder="1" applyAlignment="1">
      <alignment horizontal="center" vertical="top"/>
    </xf>
    <xf numFmtId="44" fontId="33" fillId="4" borderId="13" xfId="1" applyFont="1" applyFill="1" applyBorder="1" applyAlignment="1">
      <alignment horizontal="center" vertical="center"/>
    </xf>
    <xf numFmtId="0" fontId="17" fillId="0" borderId="14" xfId="0" applyFont="1" applyBorder="1" applyAlignment="1">
      <alignment vertical="center"/>
    </xf>
    <xf numFmtId="0" fontId="21" fillId="0" borderId="14" xfId="0" applyFont="1" applyBorder="1" applyAlignment="1">
      <alignment horizontal="center" vertical="center" wrapText="1"/>
    </xf>
    <xf numFmtId="0" fontId="17" fillId="0" borderId="14" xfId="0" applyFont="1" applyBorder="1" applyAlignment="1">
      <alignment horizontal="center" vertical="center"/>
    </xf>
    <xf numFmtId="9" fontId="17" fillId="0" borderId="14" xfId="0" applyNumberFormat="1" applyFont="1" applyBorder="1" applyAlignment="1">
      <alignment horizontal="center" vertical="center"/>
    </xf>
    <xf numFmtId="0" fontId="17" fillId="0" borderId="36" xfId="0" applyFont="1" applyBorder="1" applyAlignment="1">
      <alignment vertical="center"/>
    </xf>
    <xf numFmtId="0" fontId="21" fillId="0" borderId="36" xfId="0" applyFont="1" applyBorder="1" applyAlignment="1">
      <alignment horizontal="center" vertical="center" wrapText="1"/>
    </xf>
    <xf numFmtId="0" fontId="17" fillId="0" borderId="36" xfId="0" applyFont="1" applyBorder="1" applyAlignment="1">
      <alignment horizontal="center" vertical="center"/>
    </xf>
    <xf numFmtId="9" fontId="17" fillId="0" borderId="36" xfId="0" applyNumberFormat="1" applyFont="1" applyBorder="1" applyAlignment="1">
      <alignment horizontal="center" vertical="center"/>
    </xf>
    <xf numFmtId="1" fontId="17" fillId="0" borderId="36" xfId="4" applyNumberFormat="1" applyFont="1" applyBorder="1" applyAlignment="1" applyProtection="1">
      <alignment horizontal="center" vertical="center"/>
      <protection locked="0"/>
    </xf>
    <xf numFmtId="0" fontId="34" fillId="0" borderId="14" xfId="0" applyFont="1" applyBorder="1" applyAlignment="1">
      <alignment vertical="center"/>
    </xf>
    <xf numFmtId="44" fontId="17" fillId="0" borderId="14" xfId="1" applyFont="1" applyBorder="1" applyAlignment="1">
      <alignment horizontal="center" vertical="center"/>
    </xf>
    <xf numFmtId="0" fontId="17" fillId="0" borderId="14" xfId="0" applyFont="1" applyBorder="1" applyAlignment="1">
      <alignment vertical="top"/>
    </xf>
    <xf numFmtId="9" fontId="17" fillId="0" borderId="14" xfId="0" applyNumberFormat="1" applyFont="1" applyBorder="1" applyAlignment="1">
      <alignment horizontal="center" vertical="top"/>
    </xf>
    <xf numFmtId="44" fontId="33" fillId="4" borderId="14" xfId="1" applyFont="1" applyFill="1" applyBorder="1" applyAlignment="1">
      <alignment horizontal="center" vertical="center"/>
    </xf>
    <xf numFmtId="0" fontId="22" fillId="3" borderId="7" xfId="2" applyFont="1" applyFill="1" applyBorder="1" applyAlignment="1" applyProtection="1">
      <alignment horizontal="center" vertical="center"/>
    </xf>
    <xf numFmtId="0" fontId="9" fillId="3" borderId="8" xfId="0" applyFont="1" applyFill="1" applyBorder="1" applyAlignment="1">
      <alignment vertical="center"/>
    </xf>
    <xf numFmtId="0" fontId="4" fillId="3" borderId="8" xfId="0" applyFont="1" applyFill="1" applyBorder="1" applyAlignment="1">
      <alignment vertical="center"/>
    </xf>
    <xf numFmtId="0" fontId="4" fillId="3" borderId="8" xfId="0" applyFont="1" applyFill="1" applyBorder="1" applyAlignment="1">
      <alignment horizontal="center" vertical="center"/>
    </xf>
    <xf numFmtId="9" fontId="4" fillId="3" borderId="8" xfId="0" applyNumberFormat="1" applyFont="1" applyFill="1" applyBorder="1" applyAlignment="1">
      <alignment vertical="center"/>
    </xf>
    <xf numFmtId="0" fontId="18" fillId="3" borderId="7" xfId="0" applyFont="1" applyFill="1" applyBorder="1" applyAlignment="1">
      <alignment vertical="center"/>
    </xf>
    <xf numFmtId="0" fontId="5" fillId="3" borderId="8" xfId="0" applyFont="1" applyFill="1" applyBorder="1" applyAlignment="1">
      <alignment vertical="center"/>
    </xf>
    <xf numFmtId="0" fontId="5" fillId="3" borderId="8" xfId="0" applyFont="1" applyFill="1" applyBorder="1" applyAlignment="1">
      <alignment horizontal="center" vertical="center"/>
    </xf>
    <xf numFmtId="9" fontId="5" fillId="3" borderId="8" xfId="0" applyNumberFormat="1" applyFont="1" applyFill="1" applyBorder="1" applyAlignment="1">
      <alignment vertical="center"/>
    </xf>
    <xf numFmtId="1" fontId="4" fillId="3" borderId="8" xfId="0" applyNumberFormat="1" applyFont="1" applyFill="1" applyBorder="1" applyAlignment="1">
      <alignment horizontal="center" vertical="center"/>
    </xf>
    <xf numFmtId="1" fontId="5" fillId="3" borderId="8" xfId="0" applyNumberFormat="1" applyFont="1" applyFill="1" applyBorder="1" applyAlignment="1">
      <alignment horizontal="center" vertical="center"/>
    </xf>
    <xf numFmtId="9" fontId="3" fillId="0" borderId="0" xfId="0" applyNumberFormat="1" applyFont="1" applyAlignment="1">
      <alignment vertical="center"/>
    </xf>
    <xf numFmtId="0" fontId="21" fillId="0" borderId="6" xfId="0" applyFont="1" applyBorder="1" applyAlignment="1">
      <alignment horizontal="center" vertical="center"/>
    </xf>
    <xf numFmtId="10" fontId="3" fillId="0" borderId="0" xfId="0" applyNumberFormat="1" applyFont="1" applyAlignment="1">
      <alignment vertical="center"/>
    </xf>
    <xf numFmtId="0" fontId="17" fillId="0" borderId="6" xfId="0" applyFont="1" applyBorder="1" applyAlignment="1">
      <alignment horizontal="left" vertical="center"/>
    </xf>
    <xf numFmtId="0" fontId="33" fillId="4" borderId="36" xfId="0" applyFont="1" applyFill="1" applyBorder="1" applyAlignment="1">
      <alignment vertical="center"/>
    </xf>
    <xf numFmtId="44" fontId="33" fillId="4" borderId="36" xfId="1" applyFont="1" applyFill="1" applyBorder="1" applyAlignment="1">
      <alignment horizontal="center" vertical="center"/>
    </xf>
    <xf numFmtId="9" fontId="33" fillId="4" borderId="36" xfId="0" applyNumberFormat="1" applyFont="1" applyFill="1" applyBorder="1" applyAlignment="1">
      <alignment vertical="center"/>
    </xf>
    <xf numFmtId="44" fontId="33" fillId="4" borderId="36" xfId="1" applyFont="1" applyFill="1" applyBorder="1" applyAlignment="1">
      <alignment vertical="center"/>
    </xf>
    <xf numFmtId="0" fontId="17" fillId="0" borderId="18" xfId="0" applyFont="1" applyBorder="1" applyAlignment="1">
      <alignment horizontal="center" vertical="center"/>
    </xf>
    <xf numFmtId="0" fontId="18" fillId="2" borderId="27" xfId="0" applyFont="1" applyFill="1" applyBorder="1" applyAlignment="1">
      <alignment horizontal="right" vertical="center" wrapText="1"/>
    </xf>
    <xf numFmtId="0" fontId="4" fillId="2" borderId="13" xfId="0" applyFont="1" applyFill="1" applyBorder="1" applyAlignment="1">
      <alignment vertical="center" wrapText="1"/>
    </xf>
    <xf numFmtId="0" fontId="4" fillId="2" borderId="13" xfId="0" applyFont="1" applyFill="1" applyBorder="1" applyAlignment="1">
      <alignment horizontal="center" vertical="center" wrapText="1"/>
    </xf>
    <xf numFmtId="9" fontId="4" fillId="2" borderId="13" xfId="0" applyNumberFormat="1" applyFont="1" applyFill="1" applyBorder="1" applyAlignment="1">
      <alignment horizontal="center" vertical="center" wrapText="1"/>
    </xf>
    <xf numFmtId="1" fontId="4" fillId="2" borderId="13" xfId="0" applyNumberFormat="1" applyFont="1" applyFill="1" applyBorder="1" applyAlignment="1">
      <alignment horizontal="center" vertical="center" wrapText="1"/>
    </xf>
    <xf numFmtId="0" fontId="20" fillId="0" borderId="38" xfId="0" applyFont="1" applyBorder="1" applyAlignment="1">
      <alignment horizontal="center" vertical="center"/>
    </xf>
    <xf numFmtId="0" fontId="17" fillId="0" borderId="11" xfId="0" applyFont="1" applyBorder="1" applyAlignment="1">
      <alignment vertical="center"/>
    </xf>
    <xf numFmtId="0" fontId="17" fillId="0" borderId="11" xfId="0" applyFont="1" applyBorder="1" applyAlignment="1">
      <alignment horizontal="center" vertical="center"/>
    </xf>
    <xf numFmtId="44" fontId="33" fillId="4" borderId="40" xfId="1" applyFont="1" applyFill="1" applyBorder="1" applyAlignment="1">
      <alignment horizontal="center" vertical="center"/>
    </xf>
    <xf numFmtId="0" fontId="20" fillId="0" borderId="34" xfId="0" applyFont="1" applyBorder="1" applyAlignment="1">
      <alignment horizontal="center" vertical="center"/>
    </xf>
    <xf numFmtId="0" fontId="17" fillId="0" borderId="12" xfId="0" applyFont="1" applyBorder="1" applyAlignment="1">
      <alignment vertical="center"/>
    </xf>
    <xf numFmtId="0" fontId="17" fillId="0" borderId="12" xfId="0" applyFont="1" applyBorder="1" applyAlignment="1">
      <alignment horizontal="center" vertical="center"/>
    </xf>
    <xf numFmtId="44" fontId="33" fillId="4" borderId="42" xfId="1" applyFont="1" applyFill="1" applyBorder="1" applyAlignment="1">
      <alignment horizontal="center" vertical="center"/>
    </xf>
    <xf numFmtId="44" fontId="17" fillId="4" borderId="13" xfId="1" applyFont="1" applyFill="1" applyBorder="1" applyAlignment="1" applyProtection="1">
      <alignment horizontal="center" vertical="center"/>
    </xf>
    <xf numFmtId="44" fontId="17" fillId="4" borderId="26" xfId="1" applyFont="1" applyFill="1" applyBorder="1" applyAlignment="1" applyProtection="1">
      <alignment horizontal="center" vertical="center"/>
    </xf>
    <xf numFmtId="1" fontId="17" fillId="4" borderId="14" xfId="0" applyNumberFormat="1" applyFont="1" applyFill="1" applyBorder="1" applyAlignment="1" applyProtection="1">
      <alignment horizontal="center" vertical="center"/>
      <protection locked="0"/>
    </xf>
    <xf numFmtId="0" fontId="24" fillId="3" borderId="0" xfId="0" applyFont="1" applyFill="1" applyAlignment="1">
      <alignment vertical="center"/>
    </xf>
    <xf numFmtId="0" fontId="25" fillId="3" borderId="0" xfId="0" applyFont="1" applyFill="1" applyAlignment="1">
      <alignment horizontal="center"/>
    </xf>
    <xf numFmtId="0" fontId="18" fillId="3" borderId="38" xfId="0" applyFont="1" applyFill="1" applyBorder="1" applyAlignment="1">
      <alignment horizontal="center" vertical="center"/>
    </xf>
    <xf numFmtId="0" fontId="18" fillId="3" borderId="11" xfId="0" applyFont="1" applyFill="1" applyBorder="1" applyAlignment="1">
      <alignment horizontal="center" vertical="center"/>
    </xf>
    <xf numFmtId="0" fontId="8" fillId="2" borderId="26" xfId="0" applyFont="1" applyFill="1" applyBorder="1" applyAlignment="1">
      <alignment horizontal="center" vertical="center" wrapText="1"/>
    </xf>
    <xf numFmtId="0" fontId="18" fillId="2" borderId="25" xfId="0" applyFont="1" applyFill="1" applyBorder="1" applyAlignment="1">
      <alignment horizontal="center" vertical="center" wrapText="1"/>
    </xf>
    <xf numFmtId="0" fontId="18" fillId="2" borderId="27"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13" xfId="0" applyFont="1" applyFill="1" applyBorder="1" applyAlignment="1">
      <alignment horizontal="center" vertical="center"/>
    </xf>
    <xf numFmtId="0" fontId="38" fillId="0" borderId="41" xfId="0" applyFont="1" applyBorder="1" applyAlignment="1">
      <alignment horizontal="center" vertical="center"/>
    </xf>
    <xf numFmtId="0" fontId="38" fillId="0" borderId="12" xfId="0" applyFont="1" applyBorder="1" applyAlignment="1">
      <alignment horizontal="center" vertical="center"/>
    </xf>
    <xf numFmtId="0" fontId="38" fillId="0" borderId="42" xfId="0" applyFont="1" applyBorder="1" applyAlignment="1">
      <alignment horizontal="center" vertical="center"/>
    </xf>
    <xf numFmtId="0" fontId="14" fillId="2" borderId="13" xfId="0" applyFont="1" applyFill="1" applyBorder="1" applyAlignment="1">
      <alignment horizontal="center" vertical="center" wrapText="1"/>
    </xf>
    <xf numFmtId="0" fontId="14" fillId="2" borderId="36" xfId="0" applyFont="1" applyFill="1" applyBorder="1" applyAlignment="1">
      <alignment horizontal="center" vertical="center" wrapText="1"/>
    </xf>
    <xf numFmtId="1" fontId="14" fillId="2" borderId="6" xfId="0" applyNumberFormat="1" applyFont="1" applyFill="1" applyBorder="1" applyAlignment="1">
      <alignment horizontal="center" vertical="center" wrapText="1"/>
    </xf>
    <xf numFmtId="1" fontId="14" fillId="2" borderId="13" xfId="0" applyNumberFormat="1" applyFont="1" applyFill="1" applyBorder="1" applyAlignment="1">
      <alignment horizontal="center" vertical="center" wrapText="1"/>
    </xf>
    <xf numFmtId="9" fontId="14" fillId="2" borderId="6" xfId="0" applyNumberFormat="1" applyFont="1" applyFill="1" applyBorder="1" applyAlignment="1">
      <alignment horizontal="center" vertical="center" wrapText="1"/>
    </xf>
    <xf numFmtId="9" fontId="14" fillId="2" borderId="13" xfId="0" applyNumberFormat="1" applyFont="1" applyFill="1" applyBorder="1" applyAlignment="1">
      <alignment horizontal="center" vertical="center" wrapText="1"/>
    </xf>
    <xf numFmtId="9" fontId="17" fillId="0" borderId="14" xfId="0" applyNumberFormat="1" applyFont="1" applyBorder="1" applyAlignment="1">
      <alignment horizontal="center" vertical="center"/>
    </xf>
    <xf numFmtId="9" fontId="17" fillId="0" borderId="6" xfId="0" applyNumberFormat="1" applyFont="1" applyBorder="1" applyAlignment="1">
      <alignment horizontal="center" vertical="center"/>
    </xf>
    <xf numFmtId="0" fontId="25" fillId="3" borderId="0" xfId="0" applyFont="1" applyFill="1" applyAlignment="1">
      <alignment horizontal="right"/>
    </xf>
    <xf numFmtId="0" fontId="25" fillId="3" borderId="19" xfId="0" applyFont="1" applyFill="1" applyBorder="1" applyAlignment="1">
      <alignment horizontal="right"/>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9" fillId="2" borderId="32" xfId="0" applyFont="1" applyFill="1" applyBorder="1" applyAlignment="1">
      <alignment horizontal="right" vertical="center"/>
    </xf>
    <xf numFmtId="0" fontId="9" fillId="2" borderId="8" xfId="0" applyFont="1" applyFill="1" applyBorder="1" applyAlignment="1">
      <alignment horizontal="right" vertical="center"/>
    </xf>
    <xf numFmtId="0" fontId="9" fillId="2" borderId="9" xfId="0" applyFont="1" applyFill="1" applyBorder="1" applyAlignment="1">
      <alignment horizontal="right" vertical="center"/>
    </xf>
    <xf numFmtId="44" fontId="17" fillId="4" borderId="6" xfId="0" applyNumberFormat="1" applyFont="1" applyFill="1" applyBorder="1" applyAlignment="1">
      <alignment horizontal="center" vertical="center"/>
    </xf>
    <xf numFmtId="44" fontId="17" fillId="4" borderId="26" xfId="0" applyNumberFormat="1" applyFont="1" applyFill="1" applyBorder="1" applyAlignment="1">
      <alignment horizontal="center" vertical="center"/>
    </xf>
    <xf numFmtId="0" fontId="25" fillId="3" borderId="11" xfId="0" applyFont="1" applyFill="1" applyBorder="1" applyAlignment="1">
      <alignment horizontal="right"/>
    </xf>
    <xf numFmtId="0" fontId="25" fillId="3" borderId="21" xfId="0" applyFont="1" applyFill="1" applyBorder="1" applyAlignment="1">
      <alignment horizontal="right"/>
    </xf>
    <xf numFmtId="0" fontId="25" fillId="3" borderId="0" xfId="0" applyFont="1" applyFill="1" applyAlignment="1">
      <alignment horizontal="left" vertical="top" wrapText="1"/>
    </xf>
    <xf numFmtId="0" fontId="25" fillId="3" borderId="19" xfId="0" applyFont="1" applyFill="1" applyBorder="1" applyAlignment="1">
      <alignment horizontal="left" vertical="top" wrapText="1"/>
    </xf>
    <xf numFmtId="0" fontId="38" fillId="0" borderId="7" xfId="0" applyFont="1" applyBorder="1" applyAlignment="1">
      <alignment horizontal="center" vertical="center"/>
    </xf>
    <xf numFmtId="0" fontId="38" fillId="0" borderId="8" xfId="0" applyFont="1" applyBorder="1" applyAlignment="1">
      <alignment horizontal="center" vertical="center"/>
    </xf>
    <xf numFmtId="0" fontId="38" fillId="0" borderId="9" xfId="0" applyFont="1" applyBorder="1" applyAlignment="1">
      <alignment horizontal="center" vertical="center"/>
    </xf>
    <xf numFmtId="0" fontId="38" fillId="0" borderId="39" xfId="0" applyFont="1" applyBorder="1" applyAlignment="1">
      <alignment horizontal="center" vertical="center"/>
    </xf>
    <xf numFmtId="0" fontId="38" fillId="0" borderId="11" xfId="0" applyFont="1" applyBorder="1" applyAlignment="1">
      <alignment horizontal="center" vertical="center"/>
    </xf>
    <xf numFmtId="0" fontId="38" fillId="0" borderId="40" xfId="0" applyFont="1" applyBorder="1" applyAlignment="1">
      <alignment horizontal="center" vertical="center"/>
    </xf>
    <xf numFmtId="0" fontId="5" fillId="2" borderId="8" xfId="0" applyFont="1" applyFill="1" applyBorder="1" applyAlignment="1">
      <alignment horizontal="center"/>
    </xf>
    <xf numFmtId="0" fontId="5" fillId="2" borderId="24" xfId="0" applyFont="1" applyFill="1" applyBorder="1" applyAlignment="1">
      <alignment horizontal="center"/>
    </xf>
    <xf numFmtId="0" fontId="7" fillId="0" borderId="20"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8" fillId="2" borderId="36"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31" fillId="5" borderId="15" xfId="0" applyFont="1" applyFill="1" applyBorder="1" applyAlignment="1">
      <alignment horizontal="center" vertical="center"/>
    </xf>
    <xf numFmtId="0" fontId="32" fillId="5" borderId="16" xfId="0" applyFont="1" applyFill="1" applyBorder="1" applyAlignment="1">
      <alignment horizontal="center" vertical="center"/>
    </xf>
    <xf numFmtId="0" fontId="32" fillId="5" borderId="17" xfId="0" applyFont="1" applyFill="1" applyBorder="1" applyAlignment="1">
      <alignment horizontal="center" vertical="center"/>
    </xf>
    <xf numFmtId="0" fontId="32" fillId="5" borderId="18" xfId="0" applyFont="1" applyFill="1" applyBorder="1" applyAlignment="1">
      <alignment horizontal="center" vertical="center"/>
    </xf>
    <xf numFmtId="0" fontId="32" fillId="5" borderId="0" xfId="0" applyFont="1" applyFill="1" applyAlignment="1">
      <alignment horizontal="center" vertical="center"/>
    </xf>
    <xf numFmtId="0" fontId="32" fillId="5" borderId="19" xfId="0" applyFont="1" applyFill="1" applyBorder="1" applyAlignment="1">
      <alignment horizontal="center" vertical="center"/>
    </xf>
    <xf numFmtId="0" fontId="16" fillId="0" borderId="20" xfId="0" applyFont="1" applyBorder="1" applyAlignment="1">
      <alignment horizontal="left" vertical="center"/>
    </xf>
    <xf numFmtId="0" fontId="13" fillId="0" borderId="10" xfId="0" applyFont="1" applyBorder="1" applyAlignment="1">
      <alignment horizontal="left" vertical="center"/>
    </xf>
    <xf numFmtId="0" fontId="13" fillId="0" borderId="20" xfId="0" applyFont="1" applyBorder="1" applyAlignment="1">
      <alignment horizontal="left" vertical="center"/>
    </xf>
    <xf numFmtId="0" fontId="26" fillId="0" borderId="35" xfId="0" applyFont="1" applyBorder="1" applyAlignment="1">
      <alignment horizontal="left"/>
    </xf>
    <xf numFmtId="0" fontId="26" fillId="0" borderId="0" xfId="0" applyFont="1" applyAlignment="1">
      <alignment horizontal="left"/>
    </xf>
    <xf numFmtId="0" fontId="26" fillId="0" borderId="19" xfId="0" applyFont="1" applyBorder="1" applyAlignment="1">
      <alignment horizontal="left"/>
    </xf>
    <xf numFmtId="0" fontId="26" fillId="0" borderId="35" xfId="0" applyFont="1" applyBorder="1" applyAlignment="1">
      <alignment horizontal="left" wrapText="1"/>
    </xf>
    <xf numFmtId="0" fontId="26" fillId="0" borderId="0" xfId="0" applyFont="1" applyAlignment="1">
      <alignment horizontal="left" wrapText="1"/>
    </xf>
    <xf numFmtId="0" fontId="26" fillId="0" borderId="19" xfId="0" applyFont="1" applyBorder="1" applyAlignment="1">
      <alignment horizontal="left" wrapText="1"/>
    </xf>
    <xf numFmtId="0" fontId="42" fillId="2" borderId="34" xfId="0" applyFont="1" applyFill="1" applyBorder="1" applyAlignment="1">
      <alignment horizontal="center" vertical="center"/>
    </xf>
    <xf numFmtId="0" fontId="42" fillId="2" borderId="12" xfId="0" applyFont="1" applyFill="1" applyBorder="1" applyAlignment="1">
      <alignment horizontal="center" vertical="center"/>
    </xf>
    <xf numFmtId="0" fontId="42" fillId="2" borderId="22" xfId="0" applyFont="1" applyFill="1" applyBorder="1" applyAlignment="1">
      <alignment horizontal="center" vertical="center"/>
    </xf>
    <xf numFmtId="0" fontId="19" fillId="0" borderId="20"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20" fillId="0" borderId="28" xfId="0" applyFont="1" applyBorder="1" applyAlignment="1">
      <alignment horizontal="center" vertical="center"/>
    </xf>
    <xf numFmtId="44" fontId="17" fillId="0" borderId="36" xfId="1" applyFont="1" applyBorder="1" applyAlignment="1" applyProtection="1">
      <alignment horizontal="center" vertical="center"/>
    </xf>
    <xf numFmtId="1" fontId="17" fillId="0" borderId="36" xfId="0" applyNumberFormat="1" applyFont="1" applyBorder="1" applyAlignment="1" applyProtection="1">
      <alignment horizontal="center" vertical="center"/>
      <protection locked="0"/>
    </xf>
    <xf numFmtId="44" fontId="17" fillId="0" borderId="29" xfId="1" applyFont="1" applyBorder="1" applyAlignment="1" applyProtection="1">
      <alignment horizontal="center" vertical="center"/>
    </xf>
    <xf numFmtId="44" fontId="17" fillId="0" borderId="37" xfId="1" applyFont="1" applyBorder="1" applyAlignment="1" applyProtection="1">
      <alignment horizontal="center" vertical="center"/>
    </xf>
    <xf numFmtId="44" fontId="17" fillId="0" borderId="31" xfId="1" applyFont="1" applyBorder="1" applyAlignment="1" applyProtection="1">
      <alignment horizontal="center" vertical="center"/>
    </xf>
    <xf numFmtId="0" fontId="20" fillId="0" borderId="30" xfId="0" applyFont="1" applyBorder="1" applyAlignment="1">
      <alignment horizontal="center" vertical="center"/>
    </xf>
    <xf numFmtId="44" fontId="17" fillId="0" borderId="14" xfId="1" applyFont="1" applyBorder="1" applyAlignment="1" applyProtection="1">
      <alignment horizontal="center" vertical="center"/>
    </xf>
    <xf numFmtId="1" fontId="17" fillId="0" borderId="14" xfId="0" applyNumberFormat="1" applyFont="1" applyBorder="1" applyAlignment="1" applyProtection="1">
      <alignment horizontal="center" vertical="center"/>
      <protection locked="0"/>
    </xf>
    <xf numFmtId="44" fontId="17" fillId="4" borderId="36" xfId="1" applyFont="1" applyFill="1" applyBorder="1" applyAlignment="1" applyProtection="1">
      <alignment horizontal="center" vertical="center"/>
    </xf>
    <xf numFmtId="0" fontId="20" fillId="0" borderId="27" xfId="0" applyFont="1" applyBorder="1" applyAlignment="1">
      <alignment horizontal="center" vertical="center"/>
    </xf>
    <xf numFmtId="44" fontId="17" fillId="0" borderId="13" xfId="1" applyFont="1" applyBorder="1" applyAlignment="1" applyProtection="1">
      <alignment horizontal="center" vertical="center"/>
    </xf>
    <xf numFmtId="1" fontId="17" fillId="0" borderId="13" xfId="0" applyNumberFormat="1" applyFont="1" applyBorder="1" applyAlignment="1" applyProtection="1">
      <alignment horizontal="center" vertical="center"/>
      <protection locked="0"/>
    </xf>
  </cellXfs>
  <cellStyles count="5">
    <cellStyle name="Hyperlink" xfId="3" xr:uid="{646359BF-9BCA-4E56-930A-F3A476CAC5B4}"/>
    <cellStyle name="Lien hypertexte" xfId="2" builtinId="8"/>
    <cellStyle name="Milliers" xfId="4" builtinId="3"/>
    <cellStyle name="Monétaire" xfId="1" builtinId="4"/>
    <cellStyle name="Normal" xfId="0" builtinId="0"/>
  </cellStyles>
  <dxfs count="0"/>
  <tableStyles count="0" defaultTableStyle="TableStyleMedium2" defaultPivotStyle="PivotStyleLight16"/>
  <colors>
    <mruColors>
      <color rgb="FF003D52"/>
      <color rgb="FFCD1719"/>
      <color rgb="FF3FA535"/>
      <color rgb="FF5C4D85"/>
      <color rgb="FF5A5587"/>
      <color rgb="FFC55F4D"/>
      <color rgb="FFAA6455"/>
      <color rgb="FF9966FF"/>
      <color rgb="FF9933FF"/>
      <color rgb="FF3AAA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10584</xdr:rowOff>
    </xdr:from>
    <xdr:to>
      <xdr:col>10</xdr:col>
      <xdr:colOff>1975</xdr:colOff>
      <xdr:row>16</xdr:row>
      <xdr:rowOff>5292</xdr:rowOff>
    </xdr:to>
    <xdr:pic>
      <xdr:nvPicPr>
        <xdr:cNvPr id="5" name="Image 4">
          <a:extLst>
            <a:ext uri="{FF2B5EF4-FFF2-40B4-BE49-F238E27FC236}">
              <a16:creationId xmlns:a16="http://schemas.microsoft.com/office/drawing/2014/main" id="{C2B1B764-DC81-3D13-197D-DD1013B4A94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0584"/>
          <a:ext cx="12190800" cy="2883958"/>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vente-directe-dv.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50595-1F2E-410C-9009-D80CC4DB7978}">
  <sheetPr>
    <pageSetUpPr fitToPage="1"/>
  </sheetPr>
  <dimension ref="A1:M182"/>
  <sheetViews>
    <sheetView tabSelected="1" topLeftCell="A22" zoomScale="115" zoomScaleNormal="115" workbookViewId="0">
      <selection activeCell="A22" sqref="A22:B22"/>
    </sheetView>
  </sheetViews>
  <sheetFormatPr defaultColWidth="11.42578125" defaultRowHeight="14.1"/>
  <cols>
    <col min="1" max="1" width="7.85546875" style="10" customWidth="1"/>
    <col min="2" max="2" width="69.5703125" style="1" customWidth="1"/>
    <col min="3" max="3" width="22.42578125" style="1" customWidth="1"/>
    <col min="4" max="5" width="11.42578125" style="1"/>
    <col min="6" max="6" width="9.140625" style="25" hidden="1" customWidth="1"/>
    <col min="7" max="7" width="12.42578125" style="2" bestFit="1" customWidth="1"/>
    <col min="8" max="8" width="12.42578125" style="1" customWidth="1"/>
    <col min="9" max="9" width="15.5703125" style="7" customWidth="1"/>
    <col min="10" max="10" width="11.42578125" style="1"/>
    <col min="11" max="11" width="26.42578125" style="1" customWidth="1"/>
    <col min="12" max="16384" width="11.42578125" style="1"/>
  </cols>
  <sheetData>
    <row r="1" spans="1:11" ht="15" customHeight="1">
      <c r="A1" s="174"/>
      <c r="B1" s="175"/>
      <c r="C1" s="175"/>
      <c r="D1" s="175"/>
      <c r="E1" s="175"/>
      <c r="F1" s="175"/>
      <c r="G1" s="175"/>
      <c r="H1" s="175"/>
      <c r="I1" s="175"/>
      <c r="J1" s="176"/>
      <c r="K1" s="3"/>
    </row>
    <row r="2" spans="1:11">
      <c r="A2" s="177"/>
      <c r="B2" s="178"/>
      <c r="C2" s="178"/>
      <c r="D2" s="178"/>
      <c r="E2" s="178"/>
      <c r="F2" s="178"/>
      <c r="G2" s="178"/>
      <c r="H2" s="178"/>
      <c r="I2" s="178"/>
      <c r="J2" s="179"/>
      <c r="K2" s="3"/>
    </row>
    <row r="3" spans="1:11">
      <c r="A3" s="177"/>
      <c r="B3" s="178"/>
      <c r="C3" s="178"/>
      <c r="D3" s="178"/>
      <c r="E3" s="178"/>
      <c r="F3" s="178"/>
      <c r="G3" s="178"/>
      <c r="H3" s="178"/>
      <c r="I3" s="178"/>
      <c r="J3" s="179"/>
      <c r="K3" s="3"/>
    </row>
    <row r="4" spans="1:11">
      <c r="A4" s="177"/>
      <c r="B4" s="178"/>
      <c r="C4" s="178"/>
      <c r="D4" s="178"/>
      <c r="E4" s="178"/>
      <c r="F4" s="178"/>
      <c r="G4" s="178"/>
      <c r="H4" s="178"/>
      <c r="I4" s="178"/>
      <c r="J4" s="179"/>
      <c r="K4" s="3"/>
    </row>
    <row r="5" spans="1:11">
      <c r="A5" s="177"/>
      <c r="B5" s="178"/>
      <c r="C5" s="178"/>
      <c r="D5" s="178"/>
      <c r="E5" s="178"/>
      <c r="F5" s="178"/>
      <c r="G5" s="178"/>
      <c r="H5" s="178"/>
      <c r="I5" s="178"/>
      <c r="J5" s="179"/>
      <c r="K5" s="3"/>
    </row>
    <row r="6" spans="1:11">
      <c r="A6" s="177"/>
      <c r="B6" s="178"/>
      <c r="C6" s="178"/>
      <c r="D6" s="178"/>
      <c r="E6" s="178"/>
      <c r="F6" s="178"/>
      <c r="G6" s="178"/>
      <c r="H6" s="178"/>
      <c r="I6" s="178"/>
      <c r="J6" s="179"/>
      <c r="K6" s="3"/>
    </row>
    <row r="7" spans="1:11">
      <c r="A7" s="177"/>
      <c r="B7" s="178"/>
      <c r="C7" s="178"/>
      <c r="D7" s="178"/>
      <c r="E7" s="178"/>
      <c r="F7" s="178"/>
      <c r="G7" s="178"/>
      <c r="H7" s="178"/>
      <c r="I7" s="178"/>
      <c r="J7" s="179"/>
      <c r="K7" s="3"/>
    </row>
    <row r="8" spans="1:11">
      <c r="A8" s="177"/>
      <c r="B8" s="178"/>
      <c r="C8" s="178"/>
      <c r="D8" s="178"/>
      <c r="E8" s="178"/>
      <c r="F8" s="178"/>
      <c r="G8" s="178"/>
      <c r="H8" s="178"/>
      <c r="I8" s="178"/>
      <c r="J8" s="179"/>
      <c r="K8" s="3"/>
    </row>
    <row r="9" spans="1:11">
      <c r="A9" s="177"/>
      <c r="B9" s="178"/>
      <c r="C9" s="178"/>
      <c r="D9" s="178"/>
      <c r="E9" s="178"/>
      <c r="F9" s="178"/>
      <c r="G9" s="178"/>
      <c r="H9" s="178"/>
      <c r="I9" s="178"/>
      <c r="J9" s="179"/>
      <c r="K9" s="3"/>
    </row>
    <row r="10" spans="1:11">
      <c r="A10" s="177"/>
      <c r="B10" s="178"/>
      <c r="C10" s="178"/>
      <c r="D10" s="178"/>
      <c r="E10" s="178"/>
      <c r="F10" s="178"/>
      <c r="G10" s="178"/>
      <c r="H10" s="178"/>
      <c r="I10" s="178"/>
      <c r="J10" s="179"/>
      <c r="K10" s="3"/>
    </row>
    <row r="11" spans="1:11">
      <c r="A11" s="177"/>
      <c r="B11" s="178"/>
      <c r="C11" s="178"/>
      <c r="D11" s="178"/>
      <c r="E11" s="178"/>
      <c r="F11" s="178"/>
      <c r="G11" s="178"/>
      <c r="H11" s="178"/>
      <c r="I11" s="178"/>
      <c r="J11" s="179"/>
      <c r="K11" s="3"/>
    </row>
    <row r="12" spans="1:11">
      <c r="A12" s="177"/>
      <c r="B12" s="178"/>
      <c r="C12" s="178"/>
      <c r="D12" s="178"/>
      <c r="E12" s="178"/>
      <c r="F12" s="178"/>
      <c r="G12" s="178"/>
      <c r="H12" s="178"/>
      <c r="I12" s="178"/>
      <c r="J12" s="179"/>
    </row>
    <row r="13" spans="1:11">
      <c r="A13" s="177"/>
      <c r="B13" s="178"/>
      <c r="C13" s="178"/>
      <c r="D13" s="178"/>
      <c r="E13" s="178"/>
      <c r="F13" s="178"/>
      <c r="G13" s="178"/>
      <c r="H13" s="178"/>
      <c r="I13" s="178"/>
      <c r="J13" s="179"/>
      <c r="K13" s="3"/>
    </row>
    <row r="14" spans="1:11">
      <c r="A14" s="177"/>
      <c r="B14" s="178"/>
      <c r="C14" s="178"/>
      <c r="D14" s="178"/>
      <c r="E14" s="178"/>
      <c r="F14" s="178"/>
      <c r="G14" s="178"/>
      <c r="H14" s="178"/>
      <c r="I14" s="178"/>
      <c r="J14" s="179"/>
      <c r="K14" s="3"/>
    </row>
    <row r="15" spans="1:11">
      <c r="A15" s="177"/>
      <c r="B15" s="178"/>
      <c r="C15" s="178"/>
      <c r="D15" s="178"/>
      <c r="E15" s="178"/>
      <c r="F15" s="178"/>
      <c r="G15" s="178"/>
      <c r="H15" s="178"/>
      <c r="I15" s="178"/>
      <c r="J15" s="179"/>
      <c r="K15" s="3"/>
    </row>
    <row r="16" spans="1:11">
      <c r="A16" s="177"/>
      <c r="B16" s="178"/>
      <c r="C16" s="178"/>
      <c r="D16" s="178"/>
      <c r="E16" s="178"/>
      <c r="F16" s="178"/>
      <c r="G16" s="178"/>
      <c r="H16" s="178"/>
      <c r="I16" s="178"/>
      <c r="J16" s="179"/>
    </row>
    <row r="17" spans="1:11" ht="18.75" customHeight="1">
      <c r="A17" s="180" t="s">
        <v>0</v>
      </c>
      <c r="B17" s="181"/>
      <c r="C17" s="183" t="s">
        <v>1</v>
      </c>
      <c r="D17" s="184"/>
      <c r="E17" s="184"/>
      <c r="F17" s="184"/>
      <c r="G17" s="184"/>
      <c r="H17" s="184"/>
      <c r="I17" s="184"/>
      <c r="J17" s="185"/>
    </row>
    <row r="18" spans="1:11" ht="15.75" customHeight="1">
      <c r="A18" s="182"/>
      <c r="B18" s="181"/>
      <c r="C18" s="183" t="s">
        <v>2</v>
      </c>
      <c r="D18" s="184"/>
      <c r="E18" s="184"/>
      <c r="F18" s="184"/>
      <c r="G18" s="184"/>
      <c r="H18" s="184"/>
      <c r="I18" s="184"/>
      <c r="J18" s="185"/>
    </row>
    <row r="19" spans="1:11" ht="15" customHeight="1">
      <c r="A19" s="182"/>
      <c r="B19" s="181"/>
      <c r="C19" s="186" t="s">
        <v>3</v>
      </c>
      <c r="D19" s="187"/>
      <c r="E19" s="187"/>
      <c r="F19" s="187"/>
      <c r="G19" s="187"/>
      <c r="H19" s="187"/>
      <c r="I19" s="187"/>
      <c r="J19" s="188"/>
    </row>
    <row r="20" spans="1:11">
      <c r="A20" s="26"/>
      <c r="J20" s="27"/>
    </row>
    <row r="21" spans="1:11">
      <c r="A21" s="28" t="s">
        <v>4</v>
      </c>
      <c r="B21" s="16"/>
      <c r="C21" s="17" t="s">
        <v>5</v>
      </c>
      <c r="D21" s="16"/>
      <c r="E21" s="18" t="s">
        <v>6</v>
      </c>
      <c r="F21" s="19"/>
      <c r="G21" s="20"/>
      <c r="H21" s="21"/>
      <c r="I21" s="164"/>
      <c r="J21" s="165"/>
    </row>
    <row r="22" spans="1:11">
      <c r="A22" s="192"/>
      <c r="B22" s="193"/>
      <c r="C22" s="194"/>
      <c r="D22" s="195"/>
      <c r="E22" s="196"/>
      <c r="F22" s="197"/>
      <c r="G22" s="197"/>
      <c r="H22" s="197"/>
      <c r="I22" s="197"/>
      <c r="J22" s="198"/>
    </row>
    <row r="23" spans="1:11">
      <c r="A23" s="29" t="s">
        <v>7</v>
      </c>
      <c r="B23" s="22"/>
      <c r="C23" s="23" t="s">
        <v>8</v>
      </c>
      <c r="D23" s="24"/>
      <c r="E23" s="18" t="s">
        <v>9</v>
      </c>
      <c r="F23" s="19"/>
      <c r="G23" s="20"/>
      <c r="H23" s="21"/>
      <c r="I23" s="164"/>
      <c r="J23" s="165"/>
    </row>
    <row r="24" spans="1:11">
      <c r="A24" s="166"/>
      <c r="B24" s="167"/>
      <c r="C24" s="167"/>
      <c r="D24" s="168"/>
      <c r="E24" s="169"/>
      <c r="F24" s="170"/>
      <c r="G24" s="170"/>
      <c r="H24" s="170"/>
      <c r="I24" s="170"/>
      <c r="J24" s="171"/>
    </row>
    <row r="25" spans="1:11" ht="15.6">
      <c r="A25" s="189" t="s">
        <v>10</v>
      </c>
      <c r="B25" s="190"/>
      <c r="C25" s="190"/>
      <c r="D25" s="190"/>
      <c r="E25" s="190"/>
      <c r="F25" s="190"/>
      <c r="G25" s="190"/>
      <c r="H25" s="190"/>
      <c r="I25" s="190"/>
      <c r="J25" s="191"/>
    </row>
    <row r="26" spans="1:11" ht="14.45" customHeight="1">
      <c r="A26" s="127" t="s">
        <v>11</v>
      </c>
      <c r="B26" s="129" t="s">
        <v>12</v>
      </c>
      <c r="C26" s="131" t="s">
        <v>13</v>
      </c>
      <c r="D26" s="131" t="s">
        <v>14</v>
      </c>
      <c r="E26" s="130" t="s">
        <v>15</v>
      </c>
      <c r="F26" s="140"/>
      <c r="G26" s="136" t="s">
        <v>16</v>
      </c>
      <c r="H26" s="136" t="s">
        <v>17</v>
      </c>
      <c r="I26" s="138" t="s">
        <v>18</v>
      </c>
      <c r="J26" s="126" t="s">
        <v>19</v>
      </c>
    </row>
    <row r="27" spans="1:11" ht="30" customHeight="1">
      <c r="A27" s="128"/>
      <c r="B27" s="130"/>
      <c r="C27" s="132"/>
      <c r="D27" s="132"/>
      <c r="E27" s="172"/>
      <c r="F27" s="141"/>
      <c r="G27" s="137"/>
      <c r="H27" s="173"/>
      <c r="I27" s="139"/>
      <c r="J27" s="126"/>
    </row>
    <row r="28" spans="1:11" s="56" customFormat="1" ht="16.350000000000001" customHeight="1">
      <c r="A28" s="86"/>
      <c r="B28" s="87" t="s">
        <v>20</v>
      </c>
      <c r="C28" s="88"/>
      <c r="D28" s="88"/>
      <c r="E28" s="89"/>
      <c r="F28" s="90"/>
      <c r="G28" s="88"/>
      <c r="H28" s="89"/>
      <c r="I28" s="95"/>
      <c r="J28" s="61"/>
      <c r="K28" s="55"/>
    </row>
    <row r="29" spans="1:11" s="56" customFormat="1" ht="15.95" customHeight="1">
      <c r="A29" s="199">
        <v>541</v>
      </c>
      <c r="B29" s="72" t="s">
        <v>21</v>
      </c>
      <c r="C29" s="73" t="s">
        <v>22</v>
      </c>
      <c r="D29" s="74" t="s">
        <v>23</v>
      </c>
      <c r="E29" s="200">
        <v>3.59</v>
      </c>
      <c r="F29" s="75"/>
      <c r="G29" s="208">
        <v>1.19</v>
      </c>
      <c r="H29" s="200">
        <f>E29*12</f>
        <v>43.08</v>
      </c>
      <c r="I29" s="201"/>
      <c r="J29" s="202">
        <f>H29*I29</f>
        <v>0</v>
      </c>
      <c r="K29" s="55"/>
    </row>
    <row r="30" spans="1:11" s="56" customFormat="1" ht="15.95" customHeight="1">
      <c r="A30" s="199"/>
      <c r="B30" s="15" t="s">
        <v>24</v>
      </c>
      <c r="C30" s="38" t="s">
        <v>25</v>
      </c>
      <c r="D30" s="13" t="s">
        <v>23</v>
      </c>
      <c r="E30" s="200"/>
      <c r="F30" s="57"/>
      <c r="G30" s="208"/>
      <c r="H30" s="200"/>
      <c r="I30" s="201"/>
      <c r="J30" s="203"/>
      <c r="K30" s="55"/>
    </row>
    <row r="31" spans="1:11" s="56" customFormat="1" ht="15.95" customHeight="1">
      <c r="A31" s="199"/>
      <c r="B31" s="64" t="s">
        <v>26</v>
      </c>
      <c r="C31" s="65" t="s">
        <v>27</v>
      </c>
      <c r="D31" s="66" t="s">
        <v>23</v>
      </c>
      <c r="E31" s="200"/>
      <c r="F31" s="67"/>
      <c r="G31" s="208"/>
      <c r="H31" s="200"/>
      <c r="I31" s="201"/>
      <c r="J31" s="204"/>
      <c r="K31" s="55"/>
    </row>
    <row r="32" spans="1:11" s="56" customFormat="1" ht="16.350000000000001" customHeight="1">
      <c r="A32" s="86"/>
      <c r="B32" s="87" t="s">
        <v>28</v>
      </c>
      <c r="C32" s="88"/>
      <c r="D32" s="88"/>
      <c r="E32" s="89"/>
      <c r="F32" s="90"/>
      <c r="G32" s="88"/>
      <c r="H32" s="89"/>
      <c r="I32" s="95"/>
      <c r="J32" s="62"/>
      <c r="K32" s="55"/>
    </row>
    <row r="33" spans="1:13" s="56" customFormat="1" ht="15.95" customHeight="1">
      <c r="A33" s="199">
        <v>523</v>
      </c>
      <c r="B33" s="72" t="s">
        <v>29</v>
      </c>
      <c r="C33" s="73" t="s">
        <v>30</v>
      </c>
      <c r="D33" s="74" t="s">
        <v>23</v>
      </c>
      <c r="E33" s="200">
        <v>2.99</v>
      </c>
      <c r="F33" s="75"/>
      <c r="G33" s="200">
        <v>1.49</v>
      </c>
      <c r="H33" s="200">
        <f>G33*24</f>
        <v>35.76</v>
      </c>
      <c r="I33" s="201"/>
      <c r="J33" s="202">
        <f>H33*I33</f>
        <v>0</v>
      </c>
      <c r="K33" s="55"/>
      <c r="L33" s="58"/>
    </row>
    <row r="34" spans="1:13" s="56" customFormat="1" ht="15.95" customHeight="1">
      <c r="A34" s="205"/>
      <c r="B34" s="15" t="s">
        <v>31</v>
      </c>
      <c r="C34" s="38" t="s">
        <v>32</v>
      </c>
      <c r="D34" s="13" t="s">
        <v>23</v>
      </c>
      <c r="E34" s="206"/>
      <c r="F34" s="57"/>
      <c r="G34" s="206"/>
      <c r="H34" s="206"/>
      <c r="I34" s="207"/>
      <c r="J34" s="204"/>
      <c r="K34" s="55"/>
    </row>
    <row r="35" spans="1:13" s="56" customFormat="1" ht="15.95" customHeight="1">
      <c r="A35" s="209">
        <v>536</v>
      </c>
      <c r="B35" s="15" t="s">
        <v>33</v>
      </c>
      <c r="C35" s="38" t="s">
        <v>22</v>
      </c>
      <c r="D35" s="13" t="s">
        <v>23</v>
      </c>
      <c r="E35" s="210">
        <v>3.58</v>
      </c>
      <c r="F35" s="57"/>
      <c r="G35" s="210">
        <v>1.59</v>
      </c>
      <c r="H35" s="210">
        <f>G35*24</f>
        <v>38.160000000000004</v>
      </c>
      <c r="I35" s="211"/>
      <c r="J35" s="202">
        <f>H35*I35</f>
        <v>0</v>
      </c>
      <c r="K35" s="55"/>
    </row>
    <row r="36" spans="1:13" s="56" customFormat="1" ht="15.95" customHeight="1">
      <c r="A36" s="199"/>
      <c r="B36" s="64" t="s">
        <v>34</v>
      </c>
      <c r="C36" s="65" t="s">
        <v>27</v>
      </c>
      <c r="D36" s="66" t="s">
        <v>23</v>
      </c>
      <c r="E36" s="200"/>
      <c r="F36" s="67"/>
      <c r="G36" s="200"/>
      <c r="H36" s="200"/>
      <c r="I36" s="201"/>
      <c r="J36" s="204"/>
      <c r="K36" s="55"/>
    </row>
    <row r="37" spans="1:13" s="55" customFormat="1" ht="17.25" customHeight="1">
      <c r="A37" s="91"/>
      <c r="B37" s="87" t="s">
        <v>35</v>
      </c>
      <c r="C37" s="92"/>
      <c r="D37" s="92"/>
      <c r="E37" s="93"/>
      <c r="F37" s="94"/>
      <c r="G37" s="92"/>
      <c r="H37" s="92"/>
      <c r="I37" s="96"/>
      <c r="J37" s="63"/>
    </row>
    <row r="38" spans="1:13" s="60" customFormat="1" ht="15.95" customHeight="1">
      <c r="A38" s="48">
        <v>500</v>
      </c>
      <c r="B38" s="76" t="s">
        <v>36</v>
      </c>
      <c r="C38" s="77" t="s">
        <v>22</v>
      </c>
      <c r="D38" s="78" t="s">
        <v>37</v>
      </c>
      <c r="E38" s="50">
        <v>5.19</v>
      </c>
      <c r="F38" s="79"/>
      <c r="G38" s="50">
        <v>2.59</v>
      </c>
      <c r="H38" s="59">
        <f>E38*6</f>
        <v>31.14</v>
      </c>
      <c r="I38" s="80"/>
      <c r="J38" s="120">
        <f>H38*I38</f>
        <v>0</v>
      </c>
      <c r="K38" s="55"/>
    </row>
    <row r="39" spans="1:13" s="55" customFormat="1" ht="17.25" customHeight="1">
      <c r="A39" s="86"/>
      <c r="B39" s="87" t="s">
        <v>38</v>
      </c>
      <c r="C39" s="92"/>
      <c r="D39" s="92"/>
      <c r="E39" s="93"/>
      <c r="F39" s="94"/>
      <c r="G39" s="92"/>
      <c r="H39" s="92"/>
      <c r="I39" s="96"/>
      <c r="J39" s="63"/>
    </row>
    <row r="40" spans="1:13" s="60" customFormat="1" ht="15.95" customHeight="1">
      <c r="A40" s="41">
        <v>501</v>
      </c>
      <c r="B40" s="81" t="s">
        <v>39</v>
      </c>
      <c r="C40" s="73" t="s">
        <v>22</v>
      </c>
      <c r="D40" s="74" t="s">
        <v>40</v>
      </c>
      <c r="E40" s="51">
        <v>3.19</v>
      </c>
      <c r="F40" s="142"/>
      <c r="G40" s="82">
        <v>1.59</v>
      </c>
      <c r="H40" s="51">
        <f t="shared" ref="H40:H45" si="0">E40*12</f>
        <v>38.28</v>
      </c>
      <c r="I40" s="74"/>
      <c r="J40" s="120">
        <f>H40*I40</f>
        <v>0</v>
      </c>
      <c r="K40" s="55"/>
    </row>
    <row r="41" spans="1:13" s="60" customFormat="1" ht="15.95" customHeight="1">
      <c r="A41" s="41">
        <v>506</v>
      </c>
      <c r="B41" s="15" t="s">
        <v>41</v>
      </c>
      <c r="C41" s="38" t="s">
        <v>27</v>
      </c>
      <c r="D41" s="13" t="s">
        <v>40</v>
      </c>
      <c r="E41" s="11">
        <v>2.78</v>
      </c>
      <c r="F41" s="143"/>
      <c r="G41" s="42">
        <v>1.39</v>
      </c>
      <c r="H41" s="11">
        <f t="shared" si="0"/>
        <v>33.36</v>
      </c>
      <c r="I41" s="13"/>
      <c r="J41" s="120">
        <f t="shared" ref="J41:J45" si="1">H41*I41</f>
        <v>0</v>
      </c>
      <c r="K41" s="55"/>
    </row>
    <row r="42" spans="1:13" s="60" customFormat="1" ht="15.95" customHeight="1">
      <c r="A42" s="30">
        <v>519</v>
      </c>
      <c r="B42" s="15" t="s">
        <v>42</v>
      </c>
      <c r="C42" s="38" t="s">
        <v>43</v>
      </c>
      <c r="D42" s="13" t="s">
        <v>40</v>
      </c>
      <c r="E42" s="11">
        <v>2.99</v>
      </c>
      <c r="F42" s="143"/>
      <c r="G42" s="42">
        <v>1.49</v>
      </c>
      <c r="H42" s="11">
        <f t="shared" si="0"/>
        <v>35.880000000000003</v>
      </c>
      <c r="I42" s="13"/>
      <c r="J42" s="120">
        <f t="shared" si="1"/>
        <v>0</v>
      </c>
      <c r="K42" s="55"/>
    </row>
    <row r="43" spans="1:13" s="60" customFormat="1" ht="15.95" customHeight="1">
      <c r="A43" s="40">
        <v>520</v>
      </c>
      <c r="B43" s="15" t="s">
        <v>44</v>
      </c>
      <c r="C43" s="38" t="s">
        <v>22</v>
      </c>
      <c r="D43" s="13" t="s">
        <v>40</v>
      </c>
      <c r="E43" s="11">
        <v>3.18</v>
      </c>
      <c r="F43" s="143"/>
      <c r="G43" s="42">
        <v>1.59</v>
      </c>
      <c r="H43" s="11">
        <f t="shared" si="0"/>
        <v>38.160000000000004</v>
      </c>
      <c r="I43" s="13"/>
      <c r="J43" s="120">
        <f t="shared" si="1"/>
        <v>0</v>
      </c>
      <c r="K43" s="55"/>
    </row>
    <row r="44" spans="1:13" s="60" customFormat="1" ht="15.95" customHeight="1">
      <c r="A44" s="40">
        <v>529</v>
      </c>
      <c r="B44" s="15" t="s">
        <v>45</v>
      </c>
      <c r="C44" s="38" t="s">
        <v>46</v>
      </c>
      <c r="D44" s="13" t="s">
        <v>40</v>
      </c>
      <c r="E44" s="11">
        <v>3.38</v>
      </c>
      <c r="F44" s="143"/>
      <c r="G44" s="42">
        <v>1.69</v>
      </c>
      <c r="H44" s="11">
        <f t="shared" si="0"/>
        <v>40.56</v>
      </c>
      <c r="I44" s="13"/>
      <c r="J44" s="120">
        <f t="shared" si="1"/>
        <v>0</v>
      </c>
      <c r="K44" s="55"/>
    </row>
    <row r="45" spans="1:13" s="60" customFormat="1" ht="15.95" customHeight="1">
      <c r="A45" s="40">
        <v>552</v>
      </c>
      <c r="B45" s="15" t="s">
        <v>47</v>
      </c>
      <c r="C45" s="38" t="s">
        <v>27</v>
      </c>
      <c r="D45" s="13" t="s">
        <v>40</v>
      </c>
      <c r="E45" s="11">
        <v>2.78</v>
      </c>
      <c r="F45" s="143"/>
      <c r="G45" s="42">
        <v>1.39</v>
      </c>
      <c r="H45" s="11">
        <f t="shared" si="0"/>
        <v>33.36</v>
      </c>
      <c r="I45" s="13"/>
      <c r="J45" s="120">
        <f t="shared" si="1"/>
        <v>0</v>
      </c>
      <c r="K45" s="55"/>
    </row>
    <row r="46" spans="1:13" s="60" customFormat="1" ht="15.95" customHeight="1">
      <c r="A46" s="31">
        <v>559</v>
      </c>
      <c r="B46" s="64" t="s">
        <v>48</v>
      </c>
      <c r="C46" s="65" t="s">
        <v>49</v>
      </c>
      <c r="D46" s="66" t="s">
        <v>23</v>
      </c>
      <c r="E46" s="49">
        <v>2.78</v>
      </c>
      <c r="F46" s="67"/>
      <c r="G46" s="119">
        <v>1.39</v>
      </c>
      <c r="H46" s="49">
        <f>E46*12</f>
        <v>33.36</v>
      </c>
      <c r="I46" s="68"/>
      <c r="J46" s="120">
        <f>H46*I46</f>
        <v>0</v>
      </c>
      <c r="K46" s="55"/>
    </row>
    <row r="47" spans="1:13" s="55" customFormat="1" ht="16.350000000000001" customHeight="1">
      <c r="A47" s="86"/>
      <c r="B47" s="87" t="s">
        <v>50</v>
      </c>
      <c r="C47" s="88"/>
      <c r="D47" s="88"/>
      <c r="E47" s="89"/>
      <c r="F47" s="90"/>
      <c r="G47" s="88"/>
      <c r="H47" s="89"/>
      <c r="I47" s="95"/>
      <c r="J47" s="62"/>
    </row>
    <row r="48" spans="1:13" s="55" customFormat="1" ht="15.95" customHeight="1">
      <c r="A48" s="40">
        <v>502</v>
      </c>
      <c r="B48" s="72" t="s">
        <v>51</v>
      </c>
      <c r="C48" s="73" t="s">
        <v>52</v>
      </c>
      <c r="D48" s="74" t="s">
        <v>23</v>
      </c>
      <c r="E48" s="51">
        <v>3.4</v>
      </c>
      <c r="F48" s="75"/>
      <c r="G48" s="51">
        <v>1.99</v>
      </c>
      <c r="H48" s="85">
        <f>G48*12</f>
        <v>23.88</v>
      </c>
      <c r="I48" s="54"/>
      <c r="J48" s="120">
        <f>H48*I48</f>
        <v>0</v>
      </c>
      <c r="L48" s="97"/>
      <c r="M48" s="55" t="s">
        <v>53</v>
      </c>
    </row>
    <row r="49" spans="1:13" s="55" customFormat="1" ht="15.95" customHeight="1">
      <c r="A49" s="30">
        <v>503</v>
      </c>
      <c r="B49" s="15" t="s">
        <v>54</v>
      </c>
      <c r="C49" s="98" t="s">
        <v>55</v>
      </c>
      <c r="D49" s="13" t="s">
        <v>23</v>
      </c>
      <c r="E49" s="11">
        <v>3.4</v>
      </c>
      <c r="F49" s="57"/>
      <c r="G49" s="11">
        <v>1.99</v>
      </c>
      <c r="H49" s="43">
        <f>G49*12</f>
        <v>23.88</v>
      </c>
      <c r="I49" s="8"/>
      <c r="J49" s="120">
        <f t="shared" ref="J49:J51" si="2">H49*I49</f>
        <v>0</v>
      </c>
      <c r="L49" s="97"/>
      <c r="M49" s="55" t="s">
        <v>53</v>
      </c>
    </row>
    <row r="50" spans="1:13" s="55" customFormat="1" ht="15.95" customHeight="1">
      <c r="A50" s="30">
        <v>504</v>
      </c>
      <c r="B50" s="15" t="s">
        <v>56</v>
      </c>
      <c r="C50" s="38" t="s">
        <v>57</v>
      </c>
      <c r="D50" s="13" t="s">
        <v>23</v>
      </c>
      <c r="E50" s="11">
        <v>3.4</v>
      </c>
      <c r="F50" s="57"/>
      <c r="G50" s="11">
        <v>1.99</v>
      </c>
      <c r="H50" s="43">
        <f>G50*12</f>
        <v>23.88</v>
      </c>
      <c r="I50" s="8"/>
      <c r="J50" s="120">
        <f t="shared" si="2"/>
        <v>0</v>
      </c>
      <c r="L50" s="97"/>
    </row>
    <row r="51" spans="1:13" s="55" customFormat="1" ht="15.95" customHeight="1">
      <c r="A51" s="31">
        <v>505</v>
      </c>
      <c r="B51" s="64" t="s">
        <v>58</v>
      </c>
      <c r="C51" s="65" t="s">
        <v>59</v>
      </c>
      <c r="D51" s="66" t="s">
        <v>23</v>
      </c>
      <c r="E51" s="49">
        <v>3.4</v>
      </c>
      <c r="F51" s="67"/>
      <c r="G51" s="49">
        <v>2.1</v>
      </c>
      <c r="H51" s="71">
        <f>G51*12</f>
        <v>25.200000000000003</v>
      </c>
      <c r="I51" s="52"/>
      <c r="J51" s="120">
        <f t="shared" si="2"/>
        <v>0</v>
      </c>
      <c r="L51" s="97"/>
      <c r="M51" s="55" t="s">
        <v>53</v>
      </c>
    </row>
    <row r="52" spans="1:13" ht="16.350000000000001" customHeight="1">
      <c r="A52" s="86"/>
      <c r="B52" s="87" t="s">
        <v>60</v>
      </c>
      <c r="C52" s="88"/>
      <c r="D52" s="88"/>
      <c r="E52" s="89"/>
      <c r="F52" s="90"/>
      <c r="G52" s="88"/>
      <c r="H52" s="89"/>
      <c r="I52" s="95"/>
      <c r="J52" s="62"/>
      <c r="L52" s="25"/>
    </row>
    <row r="53" spans="1:13" s="55" customFormat="1" ht="15.95" customHeight="1">
      <c r="A53" s="40">
        <v>507</v>
      </c>
      <c r="B53" s="72" t="s">
        <v>61</v>
      </c>
      <c r="C53" s="73" t="s">
        <v>22</v>
      </c>
      <c r="D53" s="74" t="s">
        <v>40</v>
      </c>
      <c r="E53" s="51">
        <v>2.6</v>
      </c>
      <c r="F53" s="75"/>
      <c r="G53" s="51">
        <v>1.79</v>
      </c>
      <c r="H53" s="85">
        <f>G53*24</f>
        <v>42.96</v>
      </c>
      <c r="I53" s="54"/>
      <c r="J53" s="120">
        <f>H53*I53</f>
        <v>0</v>
      </c>
      <c r="L53" s="99"/>
      <c r="M53" s="55" t="s">
        <v>53</v>
      </c>
    </row>
    <row r="54" spans="1:13" s="55" customFormat="1" ht="15.95" customHeight="1">
      <c r="A54" s="30">
        <v>508</v>
      </c>
      <c r="B54" s="15" t="s">
        <v>62</v>
      </c>
      <c r="C54" s="38" t="s">
        <v>30</v>
      </c>
      <c r="D54" s="13" t="s">
        <v>40</v>
      </c>
      <c r="E54" s="11">
        <v>3.3</v>
      </c>
      <c r="F54" s="57"/>
      <c r="G54" s="11">
        <v>1.99</v>
      </c>
      <c r="H54" s="43">
        <f>G54*24</f>
        <v>47.76</v>
      </c>
      <c r="I54" s="8"/>
      <c r="J54" s="120">
        <f t="shared" ref="J54:J56" si="3">H54*I54</f>
        <v>0</v>
      </c>
      <c r="L54" s="99"/>
      <c r="M54" s="55" t="s">
        <v>53</v>
      </c>
    </row>
    <row r="55" spans="1:13" s="55" customFormat="1" ht="15.95" customHeight="1">
      <c r="A55" s="30">
        <v>509</v>
      </c>
      <c r="B55" s="15" t="s">
        <v>63</v>
      </c>
      <c r="C55" s="38" t="s">
        <v>32</v>
      </c>
      <c r="D55" s="13" t="s">
        <v>40</v>
      </c>
      <c r="E55" s="11">
        <v>3.3</v>
      </c>
      <c r="F55" s="57"/>
      <c r="G55" s="11">
        <v>2.29</v>
      </c>
      <c r="H55" s="43">
        <f>G55*24</f>
        <v>54.96</v>
      </c>
      <c r="I55" s="8"/>
      <c r="J55" s="120">
        <f t="shared" si="3"/>
        <v>0</v>
      </c>
      <c r="L55" s="99"/>
      <c r="M55" s="55" t="s">
        <v>53</v>
      </c>
    </row>
    <row r="56" spans="1:13" s="55" customFormat="1" ht="15.95" customHeight="1">
      <c r="A56" s="31">
        <v>510</v>
      </c>
      <c r="B56" s="64" t="s">
        <v>64</v>
      </c>
      <c r="C56" s="65" t="s">
        <v>25</v>
      </c>
      <c r="D56" s="66" t="s">
        <v>40</v>
      </c>
      <c r="E56" s="49">
        <v>3.2</v>
      </c>
      <c r="F56" s="67"/>
      <c r="G56" s="49">
        <v>1.69</v>
      </c>
      <c r="H56" s="71">
        <f>G56*24</f>
        <v>40.56</v>
      </c>
      <c r="I56" s="52"/>
      <c r="J56" s="120">
        <f t="shared" si="3"/>
        <v>0</v>
      </c>
      <c r="L56" s="99"/>
    </row>
    <row r="57" spans="1:13" ht="16.350000000000001" customHeight="1">
      <c r="A57" s="86"/>
      <c r="B57" s="87" t="s">
        <v>65</v>
      </c>
      <c r="C57" s="88"/>
      <c r="D57" s="88"/>
      <c r="E57" s="89"/>
      <c r="F57" s="90"/>
      <c r="G57" s="88"/>
      <c r="H57" s="89"/>
      <c r="I57" s="95"/>
      <c r="J57" s="62"/>
      <c r="L57" s="25"/>
    </row>
    <row r="58" spans="1:13" s="55" customFormat="1" ht="15.95" customHeight="1">
      <c r="A58" s="40">
        <v>511</v>
      </c>
      <c r="B58" s="72" t="s">
        <v>66</v>
      </c>
      <c r="C58" s="73" t="s">
        <v>22</v>
      </c>
      <c r="D58" s="74" t="s">
        <v>23</v>
      </c>
      <c r="E58" s="51">
        <v>2.5</v>
      </c>
      <c r="F58" s="75"/>
      <c r="G58" s="51">
        <v>1.69</v>
      </c>
      <c r="H58" s="85">
        <f>G58*12</f>
        <v>20.28</v>
      </c>
      <c r="I58" s="54"/>
      <c r="J58" s="120">
        <f>H58*I58</f>
        <v>0</v>
      </c>
      <c r="L58" s="97"/>
      <c r="M58" s="55" t="s">
        <v>53</v>
      </c>
    </row>
    <row r="59" spans="1:13" s="55" customFormat="1" ht="15.95" customHeight="1">
      <c r="A59" s="30">
        <v>512</v>
      </c>
      <c r="B59" s="15" t="s">
        <v>67</v>
      </c>
      <c r="C59" s="38" t="s">
        <v>25</v>
      </c>
      <c r="D59" s="13" t="s">
        <v>23</v>
      </c>
      <c r="E59" s="11">
        <v>2.8</v>
      </c>
      <c r="F59" s="57"/>
      <c r="G59" s="11">
        <v>1.79</v>
      </c>
      <c r="H59" s="43">
        <f>G59*12</f>
        <v>21.48</v>
      </c>
      <c r="I59" s="8"/>
      <c r="J59" s="120">
        <f t="shared" ref="J59:J62" si="4">H59*I59</f>
        <v>0</v>
      </c>
      <c r="L59" s="97"/>
      <c r="M59" s="55" t="s">
        <v>53</v>
      </c>
    </row>
    <row r="60" spans="1:13" s="55" customFormat="1" ht="15.95" customHeight="1">
      <c r="A60" s="30">
        <v>513</v>
      </c>
      <c r="B60" s="15" t="s">
        <v>68</v>
      </c>
      <c r="C60" s="38" t="s">
        <v>30</v>
      </c>
      <c r="D60" s="13" t="s">
        <v>23</v>
      </c>
      <c r="E60" s="11">
        <v>3.2</v>
      </c>
      <c r="F60" s="57"/>
      <c r="G60" s="11">
        <v>1.79</v>
      </c>
      <c r="H60" s="43">
        <f>G60*12</f>
        <v>21.48</v>
      </c>
      <c r="I60" s="8"/>
      <c r="J60" s="120">
        <f t="shared" si="4"/>
        <v>0</v>
      </c>
      <c r="L60" s="99"/>
      <c r="M60" s="55" t="s">
        <v>53</v>
      </c>
    </row>
    <row r="61" spans="1:13" s="55" customFormat="1" ht="15.95" customHeight="1">
      <c r="A61" s="30">
        <v>514</v>
      </c>
      <c r="B61" s="100" t="s">
        <v>69</v>
      </c>
      <c r="C61" s="38" t="s">
        <v>32</v>
      </c>
      <c r="D61" s="13" t="s">
        <v>23</v>
      </c>
      <c r="E61" s="11">
        <v>3.2</v>
      </c>
      <c r="F61" s="57"/>
      <c r="G61" s="11">
        <v>1.89</v>
      </c>
      <c r="H61" s="43">
        <f>G61*12</f>
        <v>22.68</v>
      </c>
      <c r="I61" s="8"/>
      <c r="J61" s="120">
        <f t="shared" si="4"/>
        <v>0</v>
      </c>
      <c r="L61" s="97"/>
      <c r="M61" s="55" t="s">
        <v>53</v>
      </c>
    </row>
    <row r="62" spans="1:13" s="55" customFormat="1" ht="15.95" customHeight="1">
      <c r="A62" s="31">
        <v>515</v>
      </c>
      <c r="B62" s="64" t="s">
        <v>70</v>
      </c>
      <c r="C62" s="65" t="s">
        <v>71</v>
      </c>
      <c r="D62" s="66" t="s">
        <v>23</v>
      </c>
      <c r="E62" s="49">
        <v>3.2</v>
      </c>
      <c r="F62" s="67"/>
      <c r="G62" s="49">
        <v>2.19</v>
      </c>
      <c r="H62" s="71">
        <f>G62*12</f>
        <v>26.28</v>
      </c>
      <c r="I62" s="52"/>
      <c r="J62" s="120">
        <f t="shared" si="4"/>
        <v>0</v>
      </c>
      <c r="L62" s="97"/>
      <c r="M62" s="55" t="s">
        <v>53</v>
      </c>
    </row>
    <row r="63" spans="1:13" ht="16.350000000000001" customHeight="1">
      <c r="A63" s="86"/>
      <c r="B63" s="87" t="s">
        <v>72</v>
      </c>
      <c r="C63" s="88"/>
      <c r="D63" s="88"/>
      <c r="E63" s="89"/>
      <c r="F63" s="90"/>
      <c r="G63" s="88"/>
      <c r="H63" s="89"/>
      <c r="I63" s="95"/>
      <c r="J63" s="62"/>
      <c r="L63" s="25"/>
    </row>
    <row r="64" spans="1:13" ht="15.95" customHeight="1">
      <c r="A64" s="40">
        <v>516</v>
      </c>
      <c r="B64" s="83" t="s">
        <v>73</v>
      </c>
      <c r="C64" s="73" t="s">
        <v>22</v>
      </c>
      <c r="D64" s="74" t="s">
        <v>23</v>
      </c>
      <c r="E64" s="51">
        <v>2.4900000000000002</v>
      </c>
      <c r="F64" s="84"/>
      <c r="G64" s="51">
        <v>1.69</v>
      </c>
      <c r="H64" s="85">
        <f>G64*12</f>
        <v>20.28</v>
      </c>
      <c r="I64" s="54"/>
      <c r="J64" s="120">
        <f>H64*I64</f>
        <v>0</v>
      </c>
      <c r="L64" s="25"/>
      <c r="M64" s="1" t="s">
        <v>53</v>
      </c>
    </row>
    <row r="65" spans="1:13" ht="15.95" customHeight="1">
      <c r="A65" s="30">
        <v>517</v>
      </c>
      <c r="B65" s="12" t="s">
        <v>74</v>
      </c>
      <c r="C65" s="38" t="s">
        <v>25</v>
      </c>
      <c r="D65" s="13" t="s">
        <v>23</v>
      </c>
      <c r="E65" s="11">
        <v>2.69</v>
      </c>
      <c r="F65" s="14"/>
      <c r="G65" s="11">
        <v>1.89</v>
      </c>
      <c r="H65" s="43">
        <f>G65*12</f>
        <v>22.68</v>
      </c>
      <c r="I65" s="8"/>
      <c r="J65" s="120">
        <f t="shared" ref="J65:J66" si="5">H65*I65</f>
        <v>0</v>
      </c>
      <c r="L65" s="25"/>
      <c r="M65" s="1" t="s">
        <v>53</v>
      </c>
    </row>
    <row r="66" spans="1:13" ht="15.95" customHeight="1">
      <c r="A66" s="31">
        <v>518</v>
      </c>
      <c r="B66" s="69" t="s">
        <v>75</v>
      </c>
      <c r="C66" s="65" t="s">
        <v>32</v>
      </c>
      <c r="D66" s="66" t="s">
        <v>23</v>
      </c>
      <c r="E66" s="49">
        <v>2.79</v>
      </c>
      <c r="F66" s="70"/>
      <c r="G66" s="49">
        <v>1.99</v>
      </c>
      <c r="H66" s="71">
        <f>G66*12</f>
        <v>23.88</v>
      </c>
      <c r="I66" s="52"/>
      <c r="J66" s="120">
        <f t="shared" si="5"/>
        <v>0</v>
      </c>
      <c r="L66" s="25"/>
      <c r="M66" s="1" t="s">
        <v>53</v>
      </c>
    </row>
    <row r="67" spans="1:13" s="3" customFormat="1" ht="16.350000000000001" customHeight="1">
      <c r="A67" s="86"/>
      <c r="B67" s="87" t="s">
        <v>76</v>
      </c>
      <c r="C67" s="88"/>
      <c r="D67" s="88"/>
      <c r="E67" s="89"/>
      <c r="F67" s="90"/>
      <c r="G67" s="88"/>
      <c r="H67" s="89"/>
      <c r="I67" s="95"/>
      <c r="J67" s="62"/>
      <c r="K67" s="1"/>
    </row>
    <row r="68" spans="1:13" s="56" customFormat="1" ht="15.95" customHeight="1">
      <c r="A68" s="48">
        <v>521</v>
      </c>
      <c r="B68" s="101" t="s">
        <v>77</v>
      </c>
      <c r="C68" s="77" t="s">
        <v>32</v>
      </c>
      <c r="D68" s="78" t="s">
        <v>23</v>
      </c>
      <c r="E68" s="102">
        <v>2.5</v>
      </c>
      <c r="F68" s="103"/>
      <c r="G68" s="104">
        <v>1.89</v>
      </c>
      <c r="H68" s="102">
        <f>G68*12</f>
        <v>22.68</v>
      </c>
      <c r="I68" s="52"/>
      <c r="J68" s="120">
        <f>H68*I68</f>
        <v>0</v>
      </c>
      <c r="K68" s="55"/>
    </row>
    <row r="69" spans="1:13" s="3" customFormat="1" ht="16.350000000000001" customHeight="1">
      <c r="A69" s="86"/>
      <c r="B69" s="87" t="s">
        <v>78</v>
      </c>
      <c r="C69" s="88"/>
      <c r="D69" s="88"/>
      <c r="E69" s="89"/>
      <c r="F69" s="90"/>
      <c r="G69" s="88"/>
      <c r="H69" s="89"/>
      <c r="I69" s="95"/>
      <c r="J69" s="62"/>
      <c r="K69" s="1"/>
    </row>
    <row r="70" spans="1:13" s="56" customFormat="1" ht="15.95" customHeight="1">
      <c r="A70" s="48">
        <v>522</v>
      </c>
      <c r="B70" s="101" t="s">
        <v>79</v>
      </c>
      <c r="C70" s="77" t="s">
        <v>22</v>
      </c>
      <c r="D70" s="78" t="s">
        <v>23</v>
      </c>
      <c r="E70" s="102">
        <v>2.38</v>
      </c>
      <c r="F70" s="103"/>
      <c r="G70" s="104">
        <v>1.69</v>
      </c>
      <c r="H70" s="102">
        <f>G70*12</f>
        <v>20.28</v>
      </c>
      <c r="I70" s="52"/>
      <c r="J70" s="120">
        <f>H70*I70</f>
        <v>0</v>
      </c>
      <c r="K70" s="55"/>
    </row>
    <row r="71" spans="1:13" ht="16.350000000000001" customHeight="1">
      <c r="A71" s="86"/>
      <c r="B71" s="87" t="s">
        <v>80</v>
      </c>
      <c r="C71" s="88"/>
      <c r="D71" s="88"/>
      <c r="E71" s="89"/>
      <c r="F71" s="90"/>
      <c r="G71" s="88"/>
      <c r="H71" s="89"/>
      <c r="I71" s="95"/>
      <c r="J71" s="62"/>
    </row>
    <row r="72" spans="1:13" s="55" customFormat="1" ht="15.95" customHeight="1">
      <c r="A72" s="40">
        <v>524</v>
      </c>
      <c r="B72" s="72" t="s">
        <v>67</v>
      </c>
      <c r="C72" s="73" t="s">
        <v>25</v>
      </c>
      <c r="D72" s="74" t="s">
        <v>81</v>
      </c>
      <c r="E72" s="51">
        <v>3.3</v>
      </c>
      <c r="F72" s="75"/>
      <c r="G72" s="51">
        <v>1.99</v>
      </c>
      <c r="H72" s="85">
        <f>G72*20</f>
        <v>39.799999999999997</v>
      </c>
      <c r="I72" s="54"/>
      <c r="J72" s="120">
        <f>H72*I72</f>
        <v>0</v>
      </c>
    </row>
    <row r="73" spans="1:13" s="55" customFormat="1" ht="15.95" customHeight="1">
      <c r="A73" s="30">
        <v>525</v>
      </c>
      <c r="B73" s="15" t="s">
        <v>82</v>
      </c>
      <c r="C73" s="38" t="s">
        <v>22</v>
      </c>
      <c r="D73" s="13" t="s">
        <v>81</v>
      </c>
      <c r="E73" s="11">
        <v>2.99</v>
      </c>
      <c r="F73" s="57"/>
      <c r="G73" s="11">
        <v>2.19</v>
      </c>
      <c r="H73" s="43">
        <f>G73*20</f>
        <v>43.8</v>
      </c>
      <c r="I73" s="8"/>
      <c r="J73" s="120">
        <f t="shared" ref="J73:J75" si="6">H73*I73</f>
        <v>0</v>
      </c>
    </row>
    <row r="74" spans="1:13" s="55" customFormat="1" ht="15.95" customHeight="1">
      <c r="A74" s="31">
        <v>526</v>
      </c>
      <c r="B74" s="15" t="s">
        <v>83</v>
      </c>
      <c r="C74" s="38" t="s">
        <v>30</v>
      </c>
      <c r="D74" s="13" t="s">
        <v>81</v>
      </c>
      <c r="E74" s="11">
        <v>3</v>
      </c>
      <c r="F74" s="57"/>
      <c r="G74" s="11">
        <v>2.19</v>
      </c>
      <c r="H74" s="43">
        <f>G74*20</f>
        <v>43.8</v>
      </c>
      <c r="I74" s="8"/>
      <c r="J74" s="120">
        <f t="shared" si="6"/>
        <v>0</v>
      </c>
    </row>
    <row r="75" spans="1:13" s="55" customFormat="1" ht="15.95" customHeight="1">
      <c r="A75" s="31">
        <v>527</v>
      </c>
      <c r="B75" s="64" t="s">
        <v>84</v>
      </c>
      <c r="C75" s="65" t="s">
        <v>22</v>
      </c>
      <c r="D75" s="66" t="s">
        <v>81</v>
      </c>
      <c r="E75" s="49">
        <v>3.3</v>
      </c>
      <c r="F75" s="67"/>
      <c r="G75" s="49">
        <v>1.99</v>
      </c>
      <c r="H75" s="71">
        <f>G75*20</f>
        <v>39.799999999999997</v>
      </c>
      <c r="I75" s="52"/>
      <c r="J75" s="120">
        <f t="shared" si="6"/>
        <v>0</v>
      </c>
      <c r="K75" s="47"/>
    </row>
    <row r="76" spans="1:13" ht="16.350000000000001" customHeight="1">
      <c r="A76" s="86"/>
      <c r="B76" s="87" t="s">
        <v>85</v>
      </c>
      <c r="C76" s="88"/>
      <c r="D76" s="88"/>
      <c r="E76" s="89"/>
      <c r="F76" s="90"/>
      <c r="G76" s="88"/>
      <c r="H76" s="89"/>
      <c r="I76" s="95"/>
      <c r="J76" s="62"/>
    </row>
    <row r="77" spans="1:13" s="55" customFormat="1" ht="15.95" customHeight="1">
      <c r="A77" s="48">
        <v>528</v>
      </c>
      <c r="B77" s="76" t="s">
        <v>86</v>
      </c>
      <c r="C77" s="77" t="s">
        <v>87</v>
      </c>
      <c r="D77" s="78" t="s">
        <v>81</v>
      </c>
      <c r="E77" s="50">
        <v>3.4</v>
      </c>
      <c r="F77" s="79"/>
      <c r="G77" s="50">
        <v>1.99</v>
      </c>
      <c r="H77" s="102">
        <f>G77*20</f>
        <v>39.799999999999997</v>
      </c>
      <c r="I77" s="53"/>
      <c r="J77" s="120">
        <f>H77*I77</f>
        <v>0</v>
      </c>
    </row>
    <row r="78" spans="1:13" ht="16.350000000000001" customHeight="1">
      <c r="A78" s="86"/>
      <c r="B78" s="87" t="s">
        <v>88</v>
      </c>
      <c r="C78" s="88"/>
      <c r="D78" s="88"/>
      <c r="E78" s="89"/>
      <c r="F78" s="90"/>
      <c r="G78" s="88"/>
      <c r="H78" s="89"/>
      <c r="I78" s="95"/>
      <c r="J78" s="62"/>
    </row>
    <row r="79" spans="1:13" s="55" customFormat="1" ht="15.95" customHeight="1">
      <c r="A79" s="40">
        <v>530</v>
      </c>
      <c r="B79" s="72" t="s">
        <v>89</v>
      </c>
      <c r="C79" s="73" t="s">
        <v>71</v>
      </c>
      <c r="D79" s="74" t="s">
        <v>23</v>
      </c>
      <c r="E79" s="51">
        <v>3.7</v>
      </c>
      <c r="F79" s="75"/>
      <c r="G79" s="51">
        <v>2.4900000000000002</v>
      </c>
      <c r="H79" s="85">
        <f>G79*12</f>
        <v>29.880000000000003</v>
      </c>
      <c r="I79" s="54"/>
      <c r="J79" s="120">
        <f>H79*I79</f>
        <v>0</v>
      </c>
    </row>
    <row r="80" spans="1:13" s="55" customFormat="1" ht="15.95" customHeight="1">
      <c r="A80" s="30">
        <v>531</v>
      </c>
      <c r="B80" s="15" t="s">
        <v>90</v>
      </c>
      <c r="C80" s="38" t="s">
        <v>49</v>
      </c>
      <c r="D80" s="13" t="s">
        <v>23</v>
      </c>
      <c r="E80" s="11">
        <v>3.1</v>
      </c>
      <c r="F80" s="57"/>
      <c r="G80" s="11">
        <v>1.89</v>
      </c>
      <c r="H80" s="43">
        <f t="shared" ref="H80:H84" si="7">G80*12</f>
        <v>22.68</v>
      </c>
      <c r="I80" s="8"/>
      <c r="J80" s="120">
        <f t="shared" ref="J80:J84" si="8">H80*I80</f>
        <v>0</v>
      </c>
    </row>
    <row r="81" spans="1:11" s="55" customFormat="1" ht="15.95" customHeight="1">
      <c r="A81" s="31">
        <v>532</v>
      </c>
      <c r="B81" s="15" t="s">
        <v>91</v>
      </c>
      <c r="C81" s="38" t="s">
        <v>92</v>
      </c>
      <c r="D81" s="13" t="s">
        <v>23</v>
      </c>
      <c r="E81" s="11">
        <v>3.5</v>
      </c>
      <c r="F81" s="57"/>
      <c r="G81" s="11">
        <v>1.99</v>
      </c>
      <c r="H81" s="43">
        <f t="shared" si="7"/>
        <v>23.88</v>
      </c>
      <c r="I81" s="8"/>
      <c r="J81" s="120">
        <f t="shared" si="8"/>
        <v>0</v>
      </c>
    </row>
    <row r="82" spans="1:11" s="55" customFormat="1" ht="15.95" customHeight="1">
      <c r="A82" s="31">
        <v>533</v>
      </c>
      <c r="B82" s="15" t="s">
        <v>93</v>
      </c>
      <c r="C82" s="38" t="s">
        <v>32</v>
      </c>
      <c r="D82" s="13" t="s">
        <v>23</v>
      </c>
      <c r="E82" s="11">
        <v>3.3</v>
      </c>
      <c r="F82" s="57"/>
      <c r="G82" s="11">
        <v>1.99</v>
      </c>
      <c r="H82" s="43">
        <f t="shared" si="7"/>
        <v>23.88</v>
      </c>
      <c r="I82" s="8"/>
      <c r="J82" s="120">
        <f t="shared" si="8"/>
        <v>0</v>
      </c>
    </row>
    <row r="83" spans="1:11" s="55" customFormat="1" ht="15.95" customHeight="1">
      <c r="A83" s="31">
        <v>534</v>
      </c>
      <c r="B83" s="15" t="s">
        <v>94</v>
      </c>
      <c r="C83" s="38" t="s">
        <v>22</v>
      </c>
      <c r="D83" s="13" t="s">
        <v>23</v>
      </c>
      <c r="E83" s="11">
        <v>3.29</v>
      </c>
      <c r="F83" s="57"/>
      <c r="G83" s="11">
        <v>2.19</v>
      </c>
      <c r="H83" s="43">
        <f t="shared" si="7"/>
        <v>26.28</v>
      </c>
      <c r="I83" s="8"/>
      <c r="J83" s="120">
        <f t="shared" si="8"/>
        <v>0</v>
      </c>
    </row>
    <row r="84" spans="1:11" s="55" customFormat="1" ht="15.95" customHeight="1">
      <c r="A84" s="31">
        <v>535</v>
      </c>
      <c r="B84" s="64" t="s">
        <v>95</v>
      </c>
      <c r="C84" s="65" t="s">
        <v>96</v>
      </c>
      <c r="D84" s="66" t="s">
        <v>23</v>
      </c>
      <c r="E84" s="49">
        <v>3.4</v>
      </c>
      <c r="F84" s="67"/>
      <c r="G84" s="49">
        <v>1.99</v>
      </c>
      <c r="H84" s="71">
        <f t="shared" si="7"/>
        <v>23.88</v>
      </c>
      <c r="I84" s="52"/>
      <c r="J84" s="120">
        <f t="shared" si="8"/>
        <v>0</v>
      </c>
    </row>
    <row r="85" spans="1:11" ht="16.350000000000001" customHeight="1">
      <c r="A85" s="86"/>
      <c r="B85" s="87" t="s">
        <v>97</v>
      </c>
      <c r="C85" s="88"/>
      <c r="D85" s="88"/>
      <c r="E85" s="89"/>
      <c r="F85" s="90"/>
      <c r="G85" s="88"/>
      <c r="H85" s="89"/>
      <c r="I85" s="95"/>
      <c r="J85" s="62"/>
    </row>
    <row r="86" spans="1:11" s="55" customFormat="1" ht="15.95" customHeight="1">
      <c r="A86" s="40">
        <v>537</v>
      </c>
      <c r="B86" s="72" t="s">
        <v>98</v>
      </c>
      <c r="C86" s="73" t="s">
        <v>99</v>
      </c>
      <c r="D86" s="74" t="s">
        <v>23</v>
      </c>
      <c r="E86" s="51">
        <v>3.58</v>
      </c>
      <c r="F86" s="75"/>
      <c r="G86" s="51">
        <v>1.89</v>
      </c>
      <c r="H86" s="85">
        <f>G86*12</f>
        <v>22.68</v>
      </c>
      <c r="I86" s="54"/>
      <c r="J86" s="120">
        <f>H86*I86</f>
        <v>0</v>
      </c>
    </row>
    <row r="87" spans="1:11" s="55" customFormat="1" ht="15.95" customHeight="1">
      <c r="A87" s="30">
        <v>538</v>
      </c>
      <c r="B87" s="15" t="s">
        <v>100</v>
      </c>
      <c r="C87" s="38" t="s">
        <v>101</v>
      </c>
      <c r="D87" s="13" t="s">
        <v>23</v>
      </c>
      <c r="E87" s="11">
        <v>3.58</v>
      </c>
      <c r="F87" s="57"/>
      <c r="G87" s="11">
        <v>2.1</v>
      </c>
      <c r="H87" s="43">
        <f>G87*12</f>
        <v>25.200000000000003</v>
      </c>
      <c r="I87" s="8"/>
      <c r="J87" s="120">
        <f t="shared" ref="J87:J89" si="9">H87*I87</f>
        <v>0</v>
      </c>
    </row>
    <row r="88" spans="1:11" s="55" customFormat="1" ht="15.95" customHeight="1">
      <c r="A88" s="31">
        <v>539</v>
      </c>
      <c r="B88" s="15" t="s">
        <v>102</v>
      </c>
      <c r="C88" s="38" t="s">
        <v>32</v>
      </c>
      <c r="D88" s="13" t="s">
        <v>23</v>
      </c>
      <c r="E88" s="11">
        <v>3.58</v>
      </c>
      <c r="F88" s="57"/>
      <c r="G88" s="11">
        <v>2.29</v>
      </c>
      <c r="H88" s="43">
        <f>G88*12</f>
        <v>27.48</v>
      </c>
      <c r="I88" s="8"/>
      <c r="J88" s="120">
        <f t="shared" si="9"/>
        <v>0</v>
      </c>
    </row>
    <row r="89" spans="1:11" s="55" customFormat="1" ht="15.95" customHeight="1">
      <c r="A89" s="31">
        <v>540</v>
      </c>
      <c r="B89" s="15" t="s">
        <v>103</v>
      </c>
      <c r="C89" s="38" t="s">
        <v>104</v>
      </c>
      <c r="D89" s="13" t="s">
        <v>23</v>
      </c>
      <c r="E89" s="11">
        <v>3.58</v>
      </c>
      <c r="F89" s="57"/>
      <c r="G89" s="11">
        <v>2.39</v>
      </c>
      <c r="H89" s="43">
        <f>G89*12</f>
        <v>28.68</v>
      </c>
      <c r="I89" s="8"/>
      <c r="J89" s="120">
        <f t="shared" si="9"/>
        <v>0</v>
      </c>
    </row>
    <row r="90" spans="1:11" ht="20.25" customHeight="1">
      <c r="A90" s="127" t="s">
        <v>11</v>
      </c>
      <c r="B90" s="129" t="s">
        <v>12</v>
      </c>
      <c r="C90" s="131" t="s">
        <v>13</v>
      </c>
      <c r="D90" s="131" t="s">
        <v>14</v>
      </c>
      <c r="E90" s="136" t="s">
        <v>15</v>
      </c>
      <c r="F90" s="140" t="s">
        <v>105</v>
      </c>
      <c r="G90" s="136" t="s">
        <v>16</v>
      </c>
      <c r="H90" s="136" t="s">
        <v>17</v>
      </c>
      <c r="I90" s="138" t="s">
        <v>18</v>
      </c>
      <c r="J90" s="126" t="s">
        <v>19</v>
      </c>
    </row>
    <row r="91" spans="1:11" ht="18" customHeight="1">
      <c r="A91" s="128"/>
      <c r="B91" s="130"/>
      <c r="C91" s="132"/>
      <c r="D91" s="132"/>
      <c r="E91" s="137"/>
      <c r="F91" s="141"/>
      <c r="G91" s="137"/>
      <c r="H91" s="137"/>
      <c r="I91" s="139"/>
      <c r="J91" s="126"/>
    </row>
    <row r="92" spans="1:11" s="3" customFormat="1" ht="16.350000000000001" customHeight="1">
      <c r="A92" s="86"/>
      <c r="B92" s="87" t="s">
        <v>106</v>
      </c>
      <c r="C92" s="88"/>
      <c r="D92" s="88"/>
      <c r="E92" s="89"/>
      <c r="F92" s="90"/>
      <c r="G92" s="88"/>
      <c r="H92" s="89"/>
      <c r="I92" s="95"/>
      <c r="J92" s="62"/>
      <c r="K92" s="1"/>
    </row>
    <row r="93" spans="1:11" s="56" customFormat="1" ht="15.95" customHeight="1">
      <c r="A93" s="40">
        <v>542</v>
      </c>
      <c r="B93" s="72" t="s">
        <v>107</v>
      </c>
      <c r="C93" s="73" t="s">
        <v>22</v>
      </c>
      <c r="D93" s="74" t="s">
        <v>40</v>
      </c>
      <c r="E93" s="51">
        <v>2.7</v>
      </c>
      <c r="F93" s="75"/>
      <c r="G93" s="51">
        <v>1.89</v>
      </c>
      <c r="H93" s="85">
        <f>G93*24</f>
        <v>45.36</v>
      </c>
      <c r="I93" s="54"/>
      <c r="J93" s="120">
        <f>H93*I93</f>
        <v>0</v>
      </c>
      <c r="K93" s="55"/>
    </row>
    <row r="94" spans="1:11" s="56" customFormat="1" ht="15.95" customHeight="1">
      <c r="A94" s="30">
        <v>543</v>
      </c>
      <c r="B94" s="15" t="s">
        <v>108</v>
      </c>
      <c r="C94" s="38" t="s">
        <v>99</v>
      </c>
      <c r="D94" s="13" t="s">
        <v>40</v>
      </c>
      <c r="E94" s="11">
        <v>3.59</v>
      </c>
      <c r="F94" s="57"/>
      <c r="G94" s="11">
        <v>1.99</v>
      </c>
      <c r="H94" s="43">
        <f>G94*24</f>
        <v>47.76</v>
      </c>
      <c r="I94" s="8"/>
      <c r="J94" s="120">
        <f t="shared" ref="J94:J96" si="10">H94*I94</f>
        <v>0</v>
      </c>
      <c r="K94" s="55"/>
    </row>
    <row r="95" spans="1:11" s="56" customFormat="1" ht="15.95" customHeight="1">
      <c r="A95" s="31">
        <v>544</v>
      </c>
      <c r="B95" s="15" t="s">
        <v>109</v>
      </c>
      <c r="C95" s="38" t="s">
        <v>57</v>
      </c>
      <c r="D95" s="13" t="s">
        <v>40</v>
      </c>
      <c r="E95" s="11">
        <v>3.29</v>
      </c>
      <c r="F95" s="57"/>
      <c r="G95" s="11">
        <v>2.1</v>
      </c>
      <c r="H95" s="43">
        <f>G95*24</f>
        <v>50.400000000000006</v>
      </c>
      <c r="I95" s="8"/>
      <c r="J95" s="120">
        <f t="shared" si="10"/>
        <v>0</v>
      </c>
      <c r="K95" s="55"/>
    </row>
    <row r="96" spans="1:11" s="55" customFormat="1" ht="15.95" customHeight="1">
      <c r="A96" s="31">
        <v>545</v>
      </c>
      <c r="B96" s="64" t="s">
        <v>110</v>
      </c>
      <c r="C96" s="65" t="s">
        <v>111</v>
      </c>
      <c r="D96" s="66" t="s">
        <v>40</v>
      </c>
      <c r="E96" s="49">
        <v>3.69</v>
      </c>
      <c r="F96" s="67"/>
      <c r="G96" s="49">
        <v>2.4900000000000002</v>
      </c>
      <c r="H96" s="71">
        <f>G96*24</f>
        <v>59.760000000000005</v>
      </c>
      <c r="I96" s="52"/>
      <c r="J96" s="120">
        <f t="shared" si="10"/>
        <v>0</v>
      </c>
    </row>
    <row r="97" spans="1:13" s="3" customFormat="1" ht="16.350000000000001" customHeight="1">
      <c r="A97" s="86"/>
      <c r="B97" s="87" t="s">
        <v>112</v>
      </c>
      <c r="C97" s="88"/>
      <c r="D97" s="88"/>
      <c r="E97" s="89"/>
      <c r="F97" s="90"/>
      <c r="G97" s="88"/>
      <c r="H97" s="89"/>
      <c r="I97" s="95"/>
      <c r="J97" s="62"/>
      <c r="K97" s="1"/>
    </row>
    <row r="98" spans="1:13" s="55" customFormat="1" ht="15.95" customHeight="1">
      <c r="A98" s="48">
        <v>546</v>
      </c>
      <c r="B98" s="76" t="s">
        <v>113</v>
      </c>
      <c r="C98" s="77" t="s">
        <v>22</v>
      </c>
      <c r="D98" s="78" t="s">
        <v>40</v>
      </c>
      <c r="E98" s="50">
        <v>3.4</v>
      </c>
      <c r="F98" s="79"/>
      <c r="G98" s="50">
        <v>1.89</v>
      </c>
      <c r="H98" s="102">
        <f>G98*24</f>
        <v>45.36</v>
      </c>
      <c r="I98" s="53"/>
      <c r="J98" s="120">
        <f>H98*I98</f>
        <v>0</v>
      </c>
    </row>
    <row r="99" spans="1:13" ht="16.350000000000001" customHeight="1">
      <c r="A99" s="86"/>
      <c r="B99" s="87" t="s">
        <v>114</v>
      </c>
      <c r="C99" s="88"/>
      <c r="D99" s="88"/>
      <c r="E99" s="89"/>
      <c r="F99" s="90"/>
      <c r="G99" s="88"/>
      <c r="H99" s="89"/>
      <c r="I99" s="95"/>
      <c r="J99" s="62"/>
      <c r="L99" s="25"/>
    </row>
    <row r="100" spans="1:13" s="55" customFormat="1" ht="15.95" customHeight="1">
      <c r="A100" s="40">
        <v>547</v>
      </c>
      <c r="B100" s="72" t="s">
        <v>115</v>
      </c>
      <c r="C100" s="73" t="s">
        <v>99</v>
      </c>
      <c r="D100" s="74" t="s">
        <v>23</v>
      </c>
      <c r="E100" s="51">
        <v>3.3</v>
      </c>
      <c r="F100" s="75"/>
      <c r="G100" s="51">
        <v>1.99</v>
      </c>
      <c r="H100" s="85">
        <f>G100*12</f>
        <v>23.88</v>
      </c>
      <c r="I100" s="54"/>
      <c r="J100" s="120">
        <f>H100*I100</f>
        <v>0</v>
      </c>
      <c r="L100" s="97"/>
      <c r="M100" s="55" t="s">
        <v>53</v>
      </c>
    </row>
    <row r="101" spans="1:13" s="55" customFormat="1" ht="15.95" customHeight="1">
      <c r="A101" s="30">
        <v>548</v>
      </c>
      <c r="B101" s="15" t="s">
        <v>116</v>
      </c>
      <c r="C101" s="38" t="s">
        <v>22</v>
      </c>
      <c r="D101" s="13" t="s">
        <v>23</v>
      </c>
      <c r="E101" s="11">
        <v>3.1</v>
      </c>
      <c r="F101" s="57"/>
      <c r="G101" s="11">
        <v>1.89</v>
      </c>
      <c r="H101" s="43">
        <f>G101*12</f>
        <v>22.68</v>
      </c>
      <c r="I101" s="8"/>
      <c r="J101" s="120">
        <f t="shared" ref="J101:J104" si="11">H101*I101</f>
        <v>0</v>
      </c>
      <c r="L101" s="97"/>
      <c r="M101" s="55" t="s">
        <v>53</v>
      </c>
    </row>
    <row r="102" spans="1:13" s="55" customFormat="1" ht="15.95" customHeight="1">
      <c r="A102" s="30">
        <v>549</v>
      </c>
      <c r="B102" s="15" t="s">
        <v>117</v>
      </c>
      <c r="C102" s="38" t="s">
        <v>118</v>
      </c>
      <c r="D102" s="13" t="s">
        <v>23</v>
      </c>
      <c r="E102" s="11">
        <v>3.3</v>
      </c>
      <c r="F102" s="57"/>
      <c r="G102" s="11">
        <v>2.29</v>
      </c>
      <c r="H102" s="43">
        <f>G102*12</f>
        <v>27.48</v>
      </c>
      <c r="I102" s="8"/>
      <c r="J102" s="120">
        <f t="shared" si="11"/>
        <v>0</v>
      </c>
      <c r="L102" s="97"/>
      <c r="M102" s="55" t="s">
        <v>53</v>
      </c>
    </row>
    <row r="103" spans="1:13" s="55" customFormat="1" ht="15.95" customHeight="1">
      <c r="A103" s="30">
        <v>550</v>
      </c>
      <c r="B103" s="15" t="s">
        <v>119</v>
      </c>
      <c r="C103" s="38" t="s">
        <v>32</v>
      </c>
      <c r="D103" s="13" t="s">
        <v>23</v>
      </c>
      <c r="E103" s="11">
        <v>3.4</v>
      </c>
      <c r="F103" s="57"/>
      <c r="G103" s="11">
        <v>2.39</v>
      </c>
      <c r="H103" s="43">
        <f>G103*12</f>
        <v>28.68</v>
      </c>
      <c r="I103" s="8"/>
      <c r="J103" s="120">
        <f t="shared" si="11"/>
        <v>0</v>
      </c>
      <c r="L103" s="97"/>
      <c r="M103" s="55" t="s">
        <v>53</v>
      </c>
    </row>
    <row r="104" spans="1:13" s="55" customFormat="1" ht="15.95" customHeight="1">
      <c r="A104" s="31">
        <v>551</v>
      </c>
      <c r="B104" s="64" t="s">
        <v>120</v>
      </c>
      <c r="C104" s="65" t="s">
        <v>71</v>
      </c>
      <c r="D104" s="66" t="s">
        <v>23</v>
      </c>
      <c r="E104" s="49">
        <v>3.3</v>
      </c>
      <c r="F104" s="67"/>
      <c r="G104" s="49">
        <v>2.4900000000000002</v>
      </c>
      <c r="H104" s="71">
        <f>G104*12</f>
        <v>29.880000000000003</v>
      </c>
      <c r="I104" s="52"/>
      <c r="J104" s="120">
        <f t="shared" si="11"/>
        <v>0</v>
      </c>
      <c r="L104" s="97"/>
      <c r="M104" s="55" t="s">
        <v>53</v>
      </c>
    </row>
    <row r="105" spans="1:13" ht="16.350000000000001" customHeight="1">
      <c r="A105" s="86"/>
      <c r="B105" s="87" t="s">
        <v>121</v>
      </c>
      <c r="C105" s="88"/>
      <c r="D105" s="88"/>
      <c r="E105" s="89"/>
      <c r="F105" s="90"/>
      <c r="G105" s="88"/>
      <c r="H105" s="89"/>
      <c r="I105" s="95"/>
      <c r="J105" s="62"/>
    </row>
    <row r="106" spans="1:13" s="55" customFormat="1" ht="15.95" customHeight="1">
      <c r="A106" s="40">
        <v>553</v>
      </c>
      <c r="B106" s="72" t="s">
        <v>122</v>
      </c>
      <c r="C106" s="73" t="s">
        <v>22</v>
      </c>
      <c r="D106" s="74" t="s">
        <v>23</v>
      </c>
      <c r="E106" s="51">
        <v>3.5</v>
      </c>
      <c r="F106" s="75"/>
      <c r="G106" s="51">
        <v>1.69</v>
      </c>
      <c r="H106" s="85">
        <f>G106*12</f>
        <v>20.28</v>
      </c>
      <c r="I106" s="54"/>
      <c r="J106" s="120">
        <f>H106*I106</f>
        <v>0</v>
      </c>
    </row>
    <row r="107" spans="1:13" s="55" customFormat="1" ht="15.95" customHeight="1">
      <c r="A107" s="30">
        <v>554</v>
      </c>
      <c r="B107" s="15" t="s">
        <v>123</v>
      </c>
      <c r="C107" s="38" t="s">
        <v>25</v>
      </c>
      <c r="D107" s="13" t="s">
        <v>124</v>
      </c>
      <c r="E107" s="11">
        <v>4</v>
      </c>
      <c r="F107" s="57"/>
      <c r="G107" s="11">
        <v>2.29</v>
      </c>
      <c r="H107" s="43">
        <f>G107*6</f>
        <v>13.74</v>
      </c>
      <c r="I107" s="8"/>
      <c r="J107" s="120">
        <f t="shared" ref="J107:J110" si="12">H107*I107</f>
        <v>0</v>
      </c>
      <c r="K107" s="105"/>
    </row>
    <row r="108" spans="1:13" s="55" customFormat="1" ht="15.95" customHeight="1">
      <c r="A108" s="31">
        <v>555</v>
      </c>
      <c r="B108" s="15" t="s">
        <v>125</v>
      </c>
      <c r="C108" s="38" t="s">
        <v>126</v>
      </c>
      <c r="D108" s="13" t="s">
        <v>23</v>
      </c>
      <c r="E108" s="11">
        <v>3.7</v>
      </c>
      <c r="F108" s="57"/>
      <c r="G108" s="11">
        <v>1.69</v>
      </c>
      <c r="H108" s="43">
        <f>G108*12</f>
        <v>20.28</v>
      </c>
      <c r="I108" s="8"/>
      <c r="J108" s="120">
        <f t="shared" si="12"/>
        <v>0</v>
      </c>
    </row>
    <row r="109" spans="1:13" s="55" customFormat="1" ht="15.95" customHeight="1">
      <c r="A109" s="31">
        <v>556</v>
      </c>
      <c r="B109" s="15" t="s">
        <v>127</v>
      </c>
      <c r="C109" s="38" t="s">
        <v>71</v>
      </c>
      <c r="D109" s="13" t="s">
        <v>23</v>
      </c>
      <c r="E109" s="11">
        <v>3.7</v>
      </c>
      <c r="F109" s="57"/>
      <c r="G109" s="11">
        <v>1.99</v>
      </c>
      <c r="H109" s="43">
        <f>G109*12</f>
        <v>23.88</v>
      </c>
      <c r="I109" s="8"/>
      <c r="J109" s="120">
        <f t="shared" si="12"/>
        <v>0</v>
      </c>
    </row>
    <row r="110" spans="1:13" s="55" customFormat="1" ht="15.95" customHeight="1">
      <c r="A110" s="31">
        <v>557</v>
      </c>
      <c r="B110" s="15" t="s">
        <v>128</v>
      </c>
      <c r="C110" s="38" t="s">
        <v>129</v>
      </c>
      <c r="D110" s="13" t="s">
        <v>23</v>
      </c>
      <c r="E110" s="11">
        <v>3.7</v>
      </c>
      <c r="F110" s="57"/>
      <c r="G110" s="11">
        <v>2.1</v>
      </c>
      <c r="H110" s="43">
        <f t="shared" ref="H110:H111" si="13">G110*12</f>
        <v>25.200000000000003</v>
      </c>
      <c r="I110" s="8"/>
      <c r="J110" s="120">
        <f t="shared" si="12"/>
        <v>0</v>
      </c>
    </row>
    <row r="111" spans="1:13" s="55" customFormat="1" ht="15.95" customHeight="1">
      <c r="A111" s="31">
        <v>558</v>
      </c>
      <c r="B111" s="64" t="s">
        <v>130</v>
      </c>
      <c r="C111" s="65" t="s">
        <v>32</v>
      </c>
      <c r="D111" s="66" t="s">
        <v>23</v>
      </c>
      <c r="E111" s="49">
        <v>3.7</v>
      </c>
      <c r="F111" s="67"/>
      <c r="G111" s="49">
        <v>2.29</v>
      </c>
      <c r="H111" s="43">
        <f t="shared" si="13"/>
        <v>27.48</v>
      </c>
      <c r="I111" s="52"/>
      <c r="J111" s="120">
        <f>H111*I111</f>
        <v>0</v>
      </c>
    </row>
    <row r="112" spans="1:13" ht="16.350000000000001" customHeight="1">
      <c r="A112" s="86"/>
      <c r="B112" s="87" t="s">
        <v>131</v>
      </c>
      <c r="C112" s="88"/>
      <c r="D112" s="88"/>
      <c r="E112" s="89"/>
      <c r="F112" s="90"/>
      <c r="G112" s="88"/>
      <c r="H112" s="89"/>
      <c r="I112" s="95"/>
      <c r="J112" s="62"/>
    </row>
    <row r="113" spans="1:10" s="55" customFormat="1" ht="15.95" customHeight="1">
      <c r="A113" s="40">
        <v>560</v>
      </c>
      <c r="B113" s="72" t="s">
        <v>132</v>
      </c>
      <c r="C113" s="73" t="s">
        <v>22</v>
      </c>
      <c r="D113" s="74" t="s">
        <v>23</v>
      </c>
      <c r="E113" s="51">
        <v>1.98</v>
      </c>
      <c r="F113" s="75"/>
      <c r="G113" s="51">
        <v>1.29</v>
      </c>
      <c r="H113" s="85">
        <f>G113*12</f>
        <v>15.48</v>
      </c>
      <c r="I113" s="54"/>
      <c r="J113" s="120">
        <f>H113*I113</f>
        <v>0</v>
      </c>
    </row>
    <row r="114" spans="1:10" ht="27.95">
      <c r="A114" s="32"/>
      <c r="B114" s="4" t="s">
        <v>133</v>
      </c>
      <c r="C114" s="5"/>
      <c r="D114" s="5"/>
      <c r="E114" s="5"/>
      <c r="F114" s="6"/>
      <c r="G114" s="5"/>
      <c r="H114" s="5" t="s">
        <v>134</v>
      </c>
      <c r="I114" s="9" t="s">
        <v>135</v>
      </c>
      <c r="J114" s="33" t="s">
        <v>136</v>
      </c>
    </row>
    <row r="115" spans="1:10" ht="16.350000000000001" customHeight="1">
      <c r="A115" s="30">
        <v>561</v>
      </c>
      <c r="B115" s="12" t="s">
        <v>137</v>
      </c>
      <c r="C115" s="13" t="s">
        <v>138</v>
      </c>
      <c r="D115" s="146" t="s">
        <v>139</v>
      </c>
      <c r="E115" s="147"/>
      <c r="F115" s="147"/>
      <c r="G115" s="148"/>
      <c r="H115" s="43">
        <v>21.9</v>
      </c>
      <c r="I115" s="8"/>
      <c r="J115" s="120">
        <f>H115*I115</f>
        <v>0</v>
      </c>
    </row>
    <row r="116" spans="1:10" ht="16.350000000000001" customHeight="1">
      <c r="A116" s="30">
        <v>562</v>
      </c>
      <c r="B116" s="12" t="s">
        <v>140</v>
      </c>
      <c r="C116" s="13" t="s">
        <v>138</v>
      </c>
      <c r="D116" s="146" t="s">
        <v>139</v>
      </c>
      <c r="E116" s="147"/>
      <c r="F116" s="147"/>
      <c r="G116" s="148"/>
      <c r="H116" s="43">
        <v>24.9</v>
      </c>
      <c r="I116" s="8"/>
      <c r="J116" s="120">
        <f t="shared" ref="J116:J118" si="14">H116*I116</f>
        <v>0</v>
      </c>
    </row>
    <row r="117" spans="1:10" ht="16.350000000000001" customHeight="1">
      <c r="A117" s="30">
        <v>563</v>
      </c>
      <c r="B117" s="12" t="s">
        <v>141</v>
      </c>
      <c r="C117" s="13" t="s">
        <v>138</v>
      </c>
      <c r="D117" s="146" t="s">
        <v>139</v>
      </c>
      <c r="E117" s="147"/>
      <c r="F117" s="147"/>
      <c r="G117" s="148"/>
      <c r="H117" s="43">
        <v>26.9</v>
      </c>
      <c r="I117" s="8"/>
      <c r="J117" s="120">
        <f t="shared" si="14"/>
        <v>0</v>
      </c>
    </row>
    <row r="118" spans="1:10" ht="16.350000000000001" customHeight="1">
      <c r="A118" s="30">
        <v>564</v>
      </c>
      <c r="B118" s="12" t="s">
        <v>142</v>
      </c>
      <c r="C118" s="13" t="s">
        <v>138</v>
      </c>
      <c r="D118" s="146" t="s">
        <v>139</v>
      </c>
      <c r="E118" s="147"/>
      <c r="F118" s="147"/>
      <c r="G118" s="148"/>
      <c r="H118" s="43">
        <v>27.9</v>
      </c>
      <c r="I118" s="8"/>
      <c r="J118" s="120">
        <f t="shared" si="14"/>
        <v>0</v>
      </c>
    </row>
    <row r="119" spans="1:10" ht="34.5" customHeight="1">
      <c r="A119" s="106"/>
      <c r="B119" s="107" t="s">
        <v>143</v>
      </c>
      <c r="C119" s="108"/>
      <c r="D119" s="108"/>
      <c r="E119" s="108"/>
      <c r="F119" s="109"/>
      <c r="G119" s="108"/>
      <c r="H119" s="108" t="s">
        <v>144</v>
      </c>
      <c r="I119" s="110" t="s">
        <v>145</v>
      </c>
      <c r="J119" s="33" t="s">
        <v>136</v>
      </c>
    </row>
    <row r="120" spans="1:10" ht="16.350000000000001" customHeight="1">
      <c r="A120" s="91"/>
      <c r="B120" s="87" t="s">
        <v>146</v>
      </c>
      <c r="C120" s="92"/>
      <c r="D120" s="92"/>
      <c r="E120" s="93"/>
      <c r="F120" s="94"/>
      <c r="G120" s="92"/>
      <c r="H120" s="92"/>
      <c r="I120" s="96"/>
      <c r="J120" s="63"/>
    </row>
    <row r="121" spans="1:10" s="55" customFormat="1" ht="15.95" customHeight="1">
      <c r="A121" s="115">
        <v>603</v>
      </c>
      <c r="B121" s="116" t="s">
        <v>147</v>
      </c>
      <c r="C121" s="74" t="s">
        <v>148</v>
      </c>
      <c r="D121" s="117" t="s">
        <v>149</v>
      </c>
      <c r="E121" s="133" t="s">
        <v>139</v>
      </c>
      <c r="F121" s="134"/>
      <c r="G121" s="135"/>
      <c r="H121" s="118">
        <f>6*17.5</f>
        <v>105</v>
      </c>
      <c r="I121" s="54"/>
      <c r="J121" s="120">
        <f>H121*I121</f>
        <v>0</v>
      </c>
    </row>
    <row r="122" spans="1:10" s="55" customFormat="1" ht="15.95" customHeight="1">
      <c r="A122" s="111">
        <v>609</v>
      </c>
      <c r="B122" s="112" t="s">
        <v>150</v>
      </c>
      <c r="C122" s="66" t="s">
        <v>151</v>
      </c>
      <c r="D122" s="113" t="s">
        <v>149</v>
      </c>
      <c r="E122" s="161" t="s">
        <v>139</v>
      </c>
      <c r="F122" s="162"/>
      <c r="G122" s="163"/>
      <c r="H122" s="114">
        <f>14.95*6</f>
        <v>89.699999999999989</v>
      </c>
      <c r="I122" s="52"/>
      <c r="J122" s="120">
        <f t="shared" ref="J122:J131" si="15">H122*I122</f>
        <v>0</v>
      </c>
    </row>
    <row r="123" spans="1:10" ht="17.25" customHeight="1">
      <c r="A123" s="91"/>
      <c r="B123" s="87" t="s">
        <v>152</v>
      </c>
      <c r="C123" s="92"/>
      <c r="D123" s="92"/>
      <c r="E123" s="93"/>
      <c r="F123" s="94"/>
      <c r="G123" s="92"/>
      <c r="H123" s="92"/>
      <c r="I123" s="96"/>
      <c r="J123" s="63"/>
    </row>
    <row r="124" spans="1:10" s="55" customFormat="1" ht="15.95" customHeight="1">
      <c r="A124" s="115">
        <v>601</v>
      </c>
      <c r="B124" s="116" t="s">
        <v>153</v>
      </c>
      <c r="C124" s="74" t="s">
        <v>154</v>
      </c>
      <c r="D124" s="117" t="s">
        <v>155</v>
      </c>
      <c r="E124" s="133" t="s">
        <v>139</v>
      </c>
      <c r="F124" s="134"/>
      <c r="G124" s="135"/>
      <c r="H124" s="118">
        <v>49</v>
      </c>
      <c r="I124" s="54"/>
      <c r="J124" s="120">
        <f t="shared" si="15"/>
        <v>0</v>
      </c>
    </row>
    <row r="125" spans="1:10" s="55" customFormat="1" ht="15.95" customHeight="1">
      <c r="A125" s="111">
        <v>600</v>
      </c>
      <c r="B125" s="112" t="s">
        <v>156</v>
      </c>
      <c r="C125" s="66" t="s">
        <v>157</v>
      </c>
      <c r="D125" s="113" t="s">
        <v>155</v>
      </c>
      <c r="E125" s="161" t="s">
        <v>139</v>
      </c>
      <c r="F125" s="162"/>
      <c r="G125" s="163"/>
      <c r="H125" s="114">
        <v>39</v>
      </c>
      <c r="I125" s="52"/>
      <c r="J125" s="120">
        <f t="shared" si="15"/>
        <v>0</v>
      </c>
    </row>
    <row r="126" spans="1:10" ht="16.5" customHeight="1">
      <c r="A126" s="91"/>
      <c r="B126" s="87" t="s">
        <v>158</v>
      </c>
      <c r="C126" s="92"/>
      <c r="D126" s="92"/>
      <c r="E126" s="93"/>
      <c r="F126" s="94"/>
      <c r="G126" s="92"/>
      <c r="H126" s="92"/>
      <c r="I126" s="96"/>
      <c r="J126" s="63"/>
    </row>
    <row r="127" spans="1:10" s="55" customFormat="1" ht="15.95" customHeight="1">
      <c r="A127" s="115">
        <v>602</v>
      </c>
      <c r="B127" s="116" t="s">
        <v>159</v>
      </c>
      <c r="C127" s="74" t="s">
        <v>148</v>
      </c>
      <c r="D127" s="117" t="s">
        <v>155</v>
      </c>
      <c r="E127" s="133" t="s">
        <v>139</v>
      </c>
      <c r="F127" s="134"/>
      <c r="G127" s="135"/>
      <c r="H127" s="118">
        <v>35</v>
      </c>
      <c r="I127" s="54"/>
      <c r="J127" s="120">
        <f t="shared" si="15"/>
        <v>0</v>
      </c>
    </row>
    <row r="128" spans="1:10" s="55" customFormat="1" ht="15.95" customHeight="1">
      <c r="A128" s="44">
        <v>604</v>
      </c>
      <c r="B128" s="46" t="s">
        <v>160</v>
      </c>
      <c r="C128" s="13" t="s">
        <v>161</v>
      </c>
      <c r="D128" s="39" t="s">
        <v>162</v>
      </c>
      <c r="E128" s="158" t="s">
        <v>139</v>
      </c>
      <c r="F128" s="159"/>
      <c r="G128" s="160"/>
      <c r="H128" s="45">
        <v>39.9</v>
      </c>
      <c r="I128" s="8"/>
      <c r="J128" s="120">
        <f t="shared" si="15"/>
        <v>0</v>
      </c>
    </row>
    <row r="129" spans="1:11" s="55" customFormat="1" ht="15.95" customHeight="1">
      <c r="A129" s="44">
        <v>605</v>
      </c>
      <c r="B129" s="46" t="s">
        <v>163</v>
      </c>
      <c r="C129" s="13" t="s">
        <v>164</v>
      </c>
      <c r="D129" s="39" t="s">
        <v>162</v>
      </c>
      <c r="E129" s="158" t="s">
        <v>139</v>
      </c>
      <c r="F129" s="159"/>
      <c r="G129" s="160"/>
      <c r="H129" s="45">
        <v>59.9</v>
      </c>
      <c r="I129" s="8"/>
      <c r="J129" s="120">
        <f t="shared" si="15"/>
        <v>0</v>
      </c>
    </row>
    <row r="130" spans="1:11" s="55" customFormat="1" ht="15.95" customHeight="1">
      <c r="A130" s="44">
        <v>606</v>
      </c>
      <c r="B130" s="46" t="s">
        <v>165</v>
      </c>
      <c r="C130" s="13" t="s">
        <v>164</v>
      </c>
      <c r="D130" s="39" t="s">
        <v>162</v>
      </c>
      <c r="E130" s="158" t="s">
        <v>139</v>
      </c>
      <c r="F130" s="159"/>
      <c r="G130" s="160"/>
      <c r="H130" s="45">
        <v>99</v>
      </c>
      <c r="I130" s="8"/>
      <c r="J130" s="120">
        <f t="shared" si="15"/>
        <v>0</v>
      </c>
    </row>
    <row r="131" spans="1:11" s="55" customFormat="1" ht="15.95" customHeight="1">
      <c r="A131" s="111">
        <v>607</v>
      </c>
      <c r="B131" s="112" t="s">
        <v>166</v>
      </c>
      <c r="C131" s="66" t="s">
        <v>164</v>
      </c>
      <c r="D131" s="113" t="s">
        <v>162</v>
      </c>
      <c r="E131" s="161" t="s">
        <v>139</v>
      </c>
      <c r="F131" s="162"/>
      <c r="G131" s="163"/>
      <c r="H131" s="114">
        <v>119</v>
      </c>
      <c r="I131" s="52"/>
      <c r="J131" s="120">
        <f t="shared" si="15"/>
        <v>0</v>
      </c>
    </row>
    <row r="132" spans="1:11" ht="16.350000000000001" customHeight="1">
      <c r="A132" s="91"/>
      <c r="B132" s="87" t="s">
        <v>167</v>
      </c>
      <c r="C132" s="92"/>
      <c r="D132" s="92"/>
      <c r="E132" s="93"/>
      <c r="F132" s="94"/>
      <c r="G132" s="92"/>
      <c r="H132" s="92"/>
      <c r="I132" s="96"/>
      <c r="J132" s="63"/>
    </row>
    <row r="133" spans="1:11" s="55" customFormat="1" ht="15.95" customHeight="1">
      <c r="A133" s="115">
        <v>608</v>
      </c>
      <c r="B133" s="116" t="s">
        <v>168</v>
      </c>
      <c r="C133" s="74" t="s">
        <v>151</v>
      </c>
      <c r="D133" s="117" t="s">
        <v>162</v>
      </c>
      <c r="E133" s="133" t="s">
        <v>139</v>
      </c>
      <c r="F133" s="134"/>
      <c r="G133" s="135"/>
      <c r="H133" s="118">
        <v>29.9</v>
      </c>
      <c r="I133" s="121"/>
      <c r="J133" s="120">
        <f>H133*I133</f>
        <v>0</v>
      </c>
    </row>
    <row r="134" spans="1:11" s="3" customFormat="1" ht="16.350000000000001" customHeight="1">
      <c r="A134" s="149" t="s">
        <v>19</v>
      </c>
      <c r="B134" s="150"/>
      <c r="C134" s="150"/>
      <c r="D134" s="150"/>
      <c r="E134" s="150"/>
      <c r="F134" s="150"/>
      <c r="G134" s="150"/>
      <c r="H134" s="151"/>
      <c r="I134" s="152">
        <f>SUM(J29:J133)</f>
        <v>0</v>
      </c>
      <c r="J134" s="153"/>
      <c r="K134" s="1"/>
    </row>
    <row r="135" spans="1:11" s="3" customFormat="1" ht="16.350000000000001" customHeight="1">
      <c r="A135" s="124" t="s">
        <v>169</v>
      </c>
      <c r="B135" s="125"/>
      <c r="C135" s="125"/>
      <c r="D135" s="154" t="s">
        <v>170</v>
      </c>
      <c r="E135" s="154"/>
      <c r="F135" s="154"/>
      <c r="G135" s="154"/>
      <c r="H135" s="154"/>
      <c r="I135" s="154"/>
      <c r="J135" s="155"/>
      <c r="K135" s="1"/>
    </row>
    <row r="136" spans="1:11" s="3" customFormat="1" ht="42.75" customHeight="1">
      <c r="A136" s="156" t="s">
        <v>171</v>
      </c>
      <c r="B136" s="156"/>
      <c r="C136" s="156"/>
      <c r="D136" s="156"/>
      <c r="E136" s="156"/>
      <c r="F136" s="156"/>
      <c r="G136" s="156"/>
      <c r="H136" s="156"/>
      <c r="I136" s="156"/>
      <c r="J136" s="157"/>
      <c r="K136" s="1"/>
    </row>
    <row r="137" spans="1:11" s="3" customFormat="1" ht="16.350000000000001" customHeight="1">
      <c r="A137" s="122" t="s">
        <v>172</v>
      </c>
      <c r="B137" s="122"/>
      <c r="C137" s="122"/>
      <c r="D137" s="35"/>
      <c r="E137" s="144" t="s">
        <v>173</v>
      </c>
      <c r="F137" s="144"/>
      <c r="G137" s="144"/>
      <c r="H137" s="144"/>
      <c r="I137" s="144"/>
      <c r="J137" s="145"/>
      <c r="K137" s="1"/>
    </row>
    <row r="138" spans="1:11" s="3" customFormat="1" ht="16.350000000000001" customHeight="1" thickBot="1">
      <c r="A138" s="123" t="s">
        <v>174</v>
      </c>
      <c r="B138" s="123"/>
      <c r="C138" s="123"/>
      <c r="D138" s="35"/>
      <c r="E138" s="35"/>
      <c r="F138" s="34"/>
      <c r="G138" s="34"/>
      <c r="H138" s="36" t="s">
        <v>175</v>
      </c>
      <c r="I138" s="37" t="s">
        <v>176</v>
      </c>
      <c r="J138" s="35"/>
      <c r="K138" s="1"/>
    </row>
    <row r="139" spans="1:11" s="3" customFormat="1" ht="16.350000000000001" customHeight="1">
      <c r="A139" s="10"/>
      <c r="B139" s="1"/>
      <c r="C139" s="1"/>
      <c r="D139" s="1"/>
      <c r="E139" s="1"/>
      <c r="F139" s="25"/>
      <c r="G139" s="2"/>
      <c r="H139" s="1"/>
      <c r="I139" s="7"/>
      <c r="J139" s="1"/>
      <c r="K139" s="1"/>
    </row>
    <row r="140" spans="1:11" s="3" customFormat="1" ht="16.350000000000001" customHeight="1">
      <c r="A140" s="10"/>
      <c r="B140" s="1"/>
      <c r="C140" s="1"/>
      <c r="D140" s="1"/>
      <c r="E140" s="1"/>
      <c r="F140" s="25"/>
      <c r="G140" s="2"/>
      <c r="H140" s="1"/>
      <c r="I140" s="7"/>
      <c r="J140" s="1"/>
      <c r="K140" s="1"/>
    </row>
    <row r="141" spans="1:11" s="3" customFormat="1" ht="16.350000000000001" customHeight="1">
      <c r="A141" s="10"/>
      <c r="B141" s="1"/>
      <c r="C141" s="1"/>
      <c r="D141" s="1"/>
      <c r="E141" s="1"/>
      <c r="F141" s="25"/>
      <c r="G141" s="2"/>
      <c r="H141" s="1"/>
      <c r="I141" s="7"/>
      <c r="J141" s="1"/>
      <c r="K141" s="1"/>
    </row>
    <row r="142" spans="1:11" s="3" customFormat="1" ht="16.350000000000001" customHeight="1">
      <c r="A142" s="10"/>
      <c r="B142" s="1"/>
      <c r="C142" s="1"/>
      <c r="D142" s="1"/>
      <c r="E142" s="1"/>
      <c r="F142" s="25"/>
      <c r="G142" s="2"/>
      <c r="H142" s="1"/>
      <c r="I142" s="7"/>
      <c r="J142" s="1"/>
      <c r="K142" s="1"/>
    </row>
    <row r="143" spans="1:11" s="3" customFormat="1" ht="16.350000000000001" customHeight="1">
      <c r="A143" s="10"/>
      <c r="B143" s="1"/>
      <c r="C143" s="1"/>
      <c r="D143" s="1"/>
      <c r="E143" s="1"/>
      <c r="F143" s="25"/>
      <c r="G143" s="2"/>
      <c r="H143" s="1"/>
      <c r="I143" s="7"/>
      <c r="J143" s="1"/>
      <c r="K143" s="1"/>
    </row>
    <row r="144" spans="1:11" s="3" customFormat="1" ht="16.350000000000001" customHeight="1">
      <c r="A144" s="10"/>
      <c r="B144" s="1"/>
      <c r="C144" s="1"/>
      <c r="D144" s="1"/>
      <c r="E144" s="1"/>
      <c r="F144" s="25"/>
      <c r="G144" s="2"/>
      <c r="H144" s="1"/>
      <c r="I144" s="7"/>
      <c r="J144" s="1"/>
      <c r="K144" s="1"/>
    </row>
    <row r="146" spans="1:11" s="3" customFormat="1" ht="16.350000000000001" customHeight="1">
      <c r="A146" s="10"/>
      <c r="B146" s="1"/>
      <c r="C146" s="1"/>
      <c r="D146" s="1"/>
      <c r="E146" s="1"/>
      <c r="F146" s="25"/>
      <c r="G146" s="2"/>
      <c r="H146" s="1"/>
      <c r="I146" s="7"/>
      <c r="J146" s="1"/>
      <c r="K146" s="1"/>
    </row>
    <row r="147" spans="1:11" s="3" customFormat="1" ht="16.350000000000001" customHeight="1">
      <c r="A147" s="10"/>
      <c r="B147" s="1"/>
      <c r="C147" s="1"/>
      <c r="D147" s="1"/>
      <c r="E147" s="1"/>
      <c r="F147" s="25"/>
      <c r="G147" s="2"/>
      <c r="H147" s="1"/>
      <c r="I147" s="7"/>
      <c r="J147" s="1"/>
      <c r="K147" s="1"/>
    </row>
    <row r="148" spans="1:11" s="3" customFormat="1" ht="16.350000000000001" customHeight="1">
      <c r="A148" s="10"/>
      <c r="B148" s="1"/>
      <c r="C148" s="1"/>
      <c r="D148" s="1"/>
      <c r="E148" s="1"/>
      <c r="F148" s="25"/>
      <c r="G148" s="2"/>
      <c r="H148" s="1"/>
      <c r="I148" s="7"/>
      <c r="J148" s="1"/>
      <c r="K148" s="1"/>
    </row>
    <row r="150" spans="1:11" s="3" customFormat="1" ht="16.350000000000001" customHeight="1">
      <c r="A150" s="10"/>
      <c r="B150" s="1"/>
      <c r="C150" s="1"/>
      <c r="D150" s="1"/>
      <c r="E150" s="1"/>
      <c r="F150" s="25"/>
      <c r="G150" s="2"/>
      <c r="H150" s="1"/>
      <c r="I150" s="7"/>
      <c r="J150" s="1"/>
      <c r="K150" s="1"/>
    </row>
    <row r="151" spans="1:11" s="3" customFormat="1" ht="16.350000000000001" customHeight="1">
      <c r="A151" s="10"/>
      <c r="B151" s="1"/>
      <c r="C151" s="1"/>
      <c r="D151" s="1"/>
      <c r="E151" s="1"/>
      <c r="F151" s="25"/>
      <c r="G151" s="2"/>
      <c r="H151" s="1"/>
      <c r="I151" s="7"/>
      <c r="J151" s="1"/>
      <c r="K151" s="1"/>
    </row>
    <row r="152" spans="1:11" s="3" customFormat="1" ht="16.350000000000001" customHeight="1">
      <c r="A152" s="10"/>
      <c r="B152" s="1"/>
      <c r="C152" s="1"/>
      <c r="D152" s="1"/>
      <c r="E152" s="1"/>
      <c r="F152" s="25"/>
      <c r="G152" s="2"/>
      <c r="H152" s="1"/>
      <c r="I152" s="7"/>
      <c r="J152" s="1"/>
      <c r="K152" s="1"/>
    </row>
    <row r="153" spans="1:11" s="3" customFormat="1">
      <c r="A153" s="10"/>
      <c r="B153" s="1"/>
      <c r="C153" s="1"/>
      <c r="D153" s="1"/>
      <c r="E153" s="1"/>
      <c r="F153" s="25"/>
      <c r="G153" s="2"/>
      <c r="H153" s="1"/>
      <c r="I153" s="7"/>
      <c r="J153" s="1"/>
      <c r="K153" s="1"/>
    </row>
    <row r="154" spans="1:11" s="3" customFormat="1" ht="16.350000000000001" customHeight="1">
      <c r="A154" s="10"/>
      <c r="B154" s="1"/>
      <c r="C154" s="1"/>
      <c r="D154" s="1"/>
      <c r="E154" s="1"/>
      <c r="F154" s="25"/>
      <c r="G154" s="2"/>
      <c r="H154" s="1"/>
      <c r="I154" s="7"/>
      <c r="J154" s="1"/>
      <c r="K154" s="1"/>
    </row>
    <row r="155" spans="1:11" s="3" customFormat="1">
      <c r="A155" s="10"/>
      <c r="B155" s="1"/>
      <c r="C155" s="1"/>
      <c r="D155" s="1"/>
      <c r="E155" s="1"/>
      <c r="F155" s="25"/>
      <c r="G155" s="2"/>
      <c r="H155" s="1"/>
      <c r="I155" s="7"/>
      <c r="J155" s="1"/>
      <c r="K155" s="1"/>
    </row>
    <row r="156" spans="1:11" s="3" customFormat="1">
      <c r="A156" s="10"/>
      <c r="B156" s="1"/>
      <c r="C156" s="1"/>
      <c r="D156" s="1"/>
      <c r="E156" s="1"/>
      <c r="F156" s="25"/>
      <c r="G156" s="2"/>
      <c r="H156" s="1"/>
      <c r="I156" s="7"/>
      <c r="J156" s="1"/>
      <c r="K156" s="1"/>
    </row>
    <row r="157" spans="1:11" s="3" customFormat="1">
      <c r="A157" s="10"/>
      <c r="B157" s="1"/>
      <c r="C157" s="1"/>
      <c r="D157" s="1"/>
      <c r="E157" s="1"/>
      <c r="F157" s="25"/>
      <c r="G157" s="2"/>
      <c r="H157" s="1"/>
      <c r="I157" s="7"/>
      <c r="J157" s="1"/>
      <c r="K157" s="1"/>
    </row>
    <row r="158" spans="1:11" s="3" customFormat="1">
      <c r="A158" s="10"/>
      <c r="B158" s="1"/>
      <c r="C158" s="1"/>
      <c r="D158" s="1"/>
      <c r="E158" s="1"/>
      <c r="F158" s="25"/>
      <c r="G158" s="2"/>
      <c r="H158" s="1"/>
      <c r="I158" s="7"/>
      <c r="J158" s="1"/>
      <c r="K158" s="1"/>
    </row>
    <row r="159" spans="1:11" s="3" customFormat="1">
      <c r="A159" s="10"/>
      <c r="B159" s="1"/>
      <c r="C159" s="1"/>
      <c r="D159" s="1"/>
      <c r="E159" s="1"/>
      <c r="F159" s="25"/>
      <c r="G159" s="2"/>
      <c r="H159" s="1"/>
      <c r="I159" s="7"/>
      <c r="J159" s="1"/>
      <c r="K159" s="1"/>
    </row>
    <row r="160" spans="1:11" s="3" customFormat="1">
      <c r="A160" s="10"/>
      <c r="B160" s="1"/>
      <c r="C160" s="1"/>
      <c r="D160" s="1"/>
      <c r="E160" s="1"/>
      <c r="F160" s="25"/>
      <c r="G160" s="2"/>
      <c r="H160" s="1"/>
      <c r="I160" s="7"/>
      <c r="J160" s="1"/>
      <c r="K160" s="1"/>
    </row>
    <row r="161" spans="1:11" s="3" customFormat="1">
      <c r="A161" s="10"/>
      <c r="B161" s="1"/>
      <c r="C161" s="1"/>
      <c r="D161" s="1"/>
      <c r="E161" s="1"/>
      <c r="F161" s="25"/>
      <c r="G161" s="2"/>
      <c r="H161" s="1"/>
      <c r="I161" s="7"/>
      <c r="J161" s="1"/>
      <c r="K161" s="1"/>
    </row>
    <row r="163" spans="1:11" s="3" customFormat="1">
      <c r="A163" s="10"/>
      <c r="B163" s="1"/>
      <c r="C163" s="1"/>
      <c r="D163" s="1"/>
      <c r="E163" s="1"/>
      <c r="F163" s="25"/>
      <c r="G163" s="2"/>
      <c r="H163" s="1"/>
      <c r="I163" s="7"/>
      <c r="J163" s="1"/>
      <c r="K163" s="1"/>
    </row>
    <row r="164" spans="1:11" s="3" customFormat="1">
      <c r="A164" s="10"/>
      <c r="B164" s="1"/>
      <c r="C164" s="1"/>
      <c r="D164" s="1"/>
      <c r="E164" s="1"/>
      <c r="F164" s="25"/>
      <c r="G164" s="2"/>
      <c r="H164" s="1"/>
      <c r="I164" s="7"/>
      <c r="J164" s="1"/>
      <c r="K164" s="1"/>
    </row>
    <row r="165" spans="1:11" s="3" customFormat="1">
      <c r="A165" s="10"/>
      <c r="B165" s="1"/>
      <c r="C165" s="1"/>
      <c r="D165" s="1"/>
      <c r="E165" s="1"/>
      <c r="F165" s="25"/>
      <c r="G165" s="2"/>
      <c r="H165" s="1"/>
      <c r="I165" s="7"/>
      <c r="J165" s="1"/>
      <c r="K165" s="1"/>
    </row>
    <row r="166" spans="1:11" s="3" customFormat="1">
      <c r="A166" s="10"/>
      <c r="B166" s="1"/>
      <c r="C166" s="1"/>
      <c r="D166" s="1"/>
      <c r="E166" s="1"/>
      <c r="F166" s="25"/>
      <c r="G166" s="2"/>
      <c r="H166" s="1"/>
      <c r="I166" s="7"/>
      <c r="J166" s="1"/>
      <c r="K166" s="1"/>
    </row>
    <row r="167" spans="1:11" s="3" customFormat="1">
      <c r="A167" s="10"/>
      <c r="B167" s="1"/>
      <c r="C167" s="1"/>
      <c r="D167" s="1"/>
      <c r="E167" s="1"/>
      <c r="F167" s="25"/>
      <c r="G167" s="2"/>
      <c r="H167" s="1"/>
      <c r="I167" s="7"/>
      <c r="J167" s="1"/>
      <c r="K167" s="1"/>
    </row>
    <row r="168" spans="1:11" s="3" customFormat="1" ht="16.350000000000001" customHeight="1">
      <c r="A168" s="10"/>
      <c r="B168" s="1"/>
      <c r="C168" s="1"/>
      <c r="D168" s="1"/>
      <c r="E168" s="1"/>
      <c r="F168" s="25"/>
      <c r="G168" s="2"/>
      <c r="H168" s="1"/>
      <c r="I168" s="7"/>
      <c r="J168" s="1"/>
      <c r="K168" s="1"/>
    </row>
    <row r="169" spans="1:11" s="3" customFormat="1">
      <c r="A169" s="10"/>
      <c r="B169" s="1"/>
      <c r="C169" s="1"/>
      <c r="D169" s="1"/>
      <c r="E169" s="1"/>
      <c r="F169" s="25"/>
      <c r="G169" s="2"/>
      <c r="H169" s="1"/>
      <c r="I169" s="7"/>
      <c r="J169" s="1"/>
      <c r="K169" s="1"/>
    </row>
    <row r="170" spans="1:11" s="3" customFormat="1">
      <c r="A170" s="10"/>
      <c r="B170" s="1"/>
      <c r="C170" s="1"/>
      <c r="D170" s="1"/>
      <c r="E170" s="1"/>
      <c r="F170" s="25"/>
      <c r="G170" s="2"/>
      <c r="H170" s="1"/>
      <c r="I170" s="7"/>
      <c r="J170" s="1"/>
      <c r="K170" s="1"/>
    </row>
    <row r="171" spans="1:11" s="3" customFormat="1">
      <c r="A171" s="10"/>
      <c r="B171" s="1"/>
      <c r="C171" s="1"/>
      <c r="D171" s="1"/>
      <c r="E171" s="1"/>
      <c r="F171" s="25"/>
      <c r="G171" s="2"/>
      <c r="H171" s="1"/>
      <c r="I171" s="7"/>
      <c r="J171" s="1"/>
      <c r="K171" s="1"/>
    </row>
    <row r="172" spans="1:11" s="3" customFormat="1">
      <c r="A172" s="10"/>
      <c r="B172" s="1"/>
      <c r="C172" s="1"/>
      <c r="D172" s="1"/>
      <c r="E172" s="1"/>
      <c r="F172" s="25"/>
      <c r="G172" s="2"/>
      <c r="H172" s="1"/>
      <c r="I172" s="7"/>
      <c r="J172" s="1"/>
      <c r="K172" s="1"/>
    </row>
    <row r="173" spans="1:11" s="3" customFormat="1">
      <c r="A173" s="10"/>
      <c r="B173" s="1"/>
      <c r="C173" s="1"/>
      <c r="D173" s="1"/>
      <c r="E173" s="1"/>
      <c r="F173" s="25"/>
      <c r="G173" s="2"/>
      <c r="H173" s="1"/>
      <c r="I173" s="7"/>
      <c r="J173" s="1"/>
      <c r="K173" s="1"/>
    </row>
    <row r="175" spans="1:11" s="3" customFormat="1">
      <c r="A175" s="10"/>
      <c r="B175" s="1"/>
      <c r="C175" s="1"/>
      <c r="D175" s="1"/>
      <c r="E175" s="1"/>
      <c r="F175" s="25"/>
      <c r="G175" s="2"/>
      <c r="H175" s="1"/>
      <c r="I175" s="7"/>
      <c r="J175" s="1"/>
      <c r="K175" s="1"/>
    </row>
    <row r="176" spans="1:11" s="3" customFormat="1">
      <c r="A176" s="10"/>
      <c r="B176" s="1"/>
      <c r="C176" s="1"/>
      <c r="D176" s="1"/>
      <c r="E176" s="1"/>
      <c r="F176" s="25"/>
      <c r="G176" s="2"/>
      <c r="H176" s="1"/>
      <c r="I176" s="7"/>
      <c r="J176" s="1"/>
      <c r="K176" s="1"/>
    </row>
    <row r="177" spans="1:11" s="3" customFormat="1">
      <c r="A177" s="10"/>
      <c r="B177" s="1"/>
      <c r="C177" s="1"/>
      <c r="D177" s="1"/>
      <c r="E177" s="1"/>
      <c r="F177" s="25"/>
      <c r="G177" s="2"/>
      <c r="H177" s="1"/>
      <c r="I177" s="7"/>
      <c r="J177" s="1"/>
      <c r="K177" s="1"/>
    </row>
    <row r="179" spans="1:11" s="3" customFormat="1">
      <c r="A179" s="10"/>
      <c r="B179" s="1"/>
      <c r="C179" s="1"/>
      <c r="D179" s="1"/>
      <c r="E179" s="1"/>
      <c r="F179" s="25"/>
      <c r="G179" s="2"/>
      <c r="H179" s="1"/>
      <c r="I179" s="7"/>
      <c r="J179" s="1"/>
      <c r="K179" s="1"/>
    </row>
    <row r="180" spans="1:11" s="3" customFormat="1">
      <c r="A180" s="10"/>
      <c r="B180" s="1"/>
      <c r="C180" s="1"/>
      <c r="D180" s="1"/>
      <c r="E180" s="1"/>
      <c r="F180" s="25"/>
      <c r="G180" s="2"/>
      <c r="H180" s="1"/>
      <c r="I180" s="7"/>
      <c r="J180" s="1"/>
      <c r="K180" s="1"/>
    </row>
    <row r="181" spans="1:11" s="3" customFormat="1">
      <c r="A181" s="10"/>
      <c r="B181" s="1"/>
      <c r="C181" s="1"/>
      <c r="D181" s="1"/>
      <c r="E181" s="1"/>
      <c r="F181" s="25"/>
      <c r="G181" s="2"/>
      <c r="H181" s="1"/>
      <c r="I181" s="7"/>
      <c r="J181" s="1"/>
      <c r="K181" s="1"/>
    </row>
    <row r="182" spans="1:11" s="3" customFormat="1" ht="16.350000000000001" customHeight="1">
      <c r="A182" s="10"/>
      <c r="B182" s="1"/>
      <c r="C182" s="1"/>
      <c r="D182" s="1"/>
      <c r="E182" s="1"/>
      <c r="F182" s="25"/>
      <c r="G182" s="2"/>
      <c r="H182" s="1"/>
      <c r="I182" s="7"/>
      <c r="J182" s="1"/>
      <c r="K182" s="1"/>
    </row>
  </sheetData>
  <sheetProtection algorithmName="SHA-512" hashValue="TENZwsb6+j2f6DYBFJgNgpHESQVr33aUPG2BP6szrYuHXURcn5eTcBU2j8xPUV4Kd8lyRf4LhGXfluNOtUKqaQ==" saltValue="tsU2mcEjvFVoObyqq+/pxg==" spinCount="100000" sheet="1" objects="1" scenarios="1" selectLockedCells="1"/>
  <protectedRanges>
    <protectedRange algorithmName="SHA-512" hashValue="vujDMbfKnjLcy6FiLIERY35MZ7nSV17dwKG5csTnJGD7HcSKhFNYJHxxjcNN69KyPW08qBjlYWN4ZFwwn/I3Kw==" saltValue="SMmXPfc3d/C1lA+w4s8M2A==" spinCount="100000" sqref="I38:I39 I115:I118 I121:I122 I124:I125 I92:I113 I127:I131 I28:I36 I133 I46:I89" name="Plage3"/>
    <protectedRange sqref="A24:XFD24" name="coordonnées 2"/>
    <protectedRange algorithmName="SHA-512" hashValue="vujDMbfKnjLcy6FiLIERY35MZ7nSV17dwKG5csTnJGD7HcSKhFNYJHxxjcNN69KyPW08qBjlYWN4ZFwwn/I3Kw==" saltValue="SMmXPfc3d/C1lA+w4s8M2A==" spinCount="100000" sqref="I114 I119" name="Plage3_1"/>
    <protectedRange algorithmName="SHA-512" hashValue="vujDMbfKnjLcy6FiLIERY35MZ7nSV17dwKG5csTnJGD7HcSKhFNYJHxxjcNN69KyPW08qBjlYWN4ZFwwn/I3Kw==" saltValue="SMmXPfc3d/C1lA+w4s8M2A==" spinCount="100000" sqref="I90:I91" name="Plage3_2"/>
  </protectedRanges>
  <sortState xmlns:xlrd2="http://schemas.microsoft.com/office/spreadsheetml/2017/richdata2" ref="A125:K133">
    <sortCondition ref="A125:A133"/>
  </sortState>
  <mergeCells count="74">
    <mergeCell ref="A35:A36"/>
    <mergeCell ref="H35:H36"/>
    <mergeCell ref="I35:I36"/>
    <mergeCell ref="J35:J36"/>
    <mergeCell ref="E35:E36"/>
    <mergeCell ref="G35:G36"/>
    <mergeCell ref="I29:I31"/>
    <mergeCell ref="J29:J31"/>
    <mergeCell ref="A33:A34"/>
    <mergeCell ref="H33:H34"/>
    <mergeCell ref="I33:I34"/>
    <mergeCell ref="J33:J34"/>
    <mergeCell ref="E29:E31"/>
    <mergeCell ref="G29:G31"/>
    <mergeCell ref="G33:G34"/>
    <mergeCell ref="E33:E34"/>
    <mergeCell ref="I21:J21"/>
    <mergeCell ref="E124:G124"/>
    <mergeCell ref="E121:G121"/>
    <mergeCell ref="E122:G122"/>
    <mergeCell ref="J26:J27"/>
    <mergeCell ref="A25:J25"/>
    <mergeCell ref="A26:A27"/>
    <mergeCell ref="B26:B27"/>
    <mergeCell ref="C26:C27"/>
    <mergeCell ref="D26:D27"/>
    <mergeCell ref="I26:I27"/>
    <mergeCell ref="A22:B22"/>
    <mergeCell ref="C22:D22"/>
    <mergeCell ref="E22:J22"/>
    <mergeCell ref="A29:A31"/>
    <mergeCell ref="H29:H31"/>
    <mergeCell ref="A1:J16"/>
    <mergeCell ref="A17:B19"/>
    <mergeCell ref="C17:J17"/>
    <mergeCell ref="C18:J18"/>
    <mergeCell ref="C19:J19"/>
    <mergeCell ref="I23:J23"/>
    <mergeCell ref="A24:B24"/>
    <mergeCell ref="C24:D24"/>
    <mergeCell ref="E24:J24"/>
    <mergeCell ref="E26:E27"/>
    <mergeCell ref="F26:F27"/>
    <mergeCell ref="G26:G27"/>
    <mergeCell ref="H26:H27"/>
    <mergeCell ref="F40:F45"/>
    <mergeCell ref="E137:J137"/>
    <mergeCell ref="D115:G115"/>
    <mergeCell ref="D116:G116"/>
    <mergeCell ref="D117:G117"/>
    <mergeCell ref="D118:G118"/>
    <mergeCell ref="A134:H134"/>
    <mergeCell ref="I134:J134"/>
    <mergeCell ref="D135:J135"/>
    <mergeCell ref="A136:J136"/>
    <mergeCell ref="E128:G128"/>
    <mergeCell ref="E129:G129"/>
    <mergeCell ref="E130:G130"/>
    <mergeCell ref="E125:G125"/>
    <mergeCell ref="E131:G131"/>
    <mergeCell ref="E133:G133"/>
    <mergeCell ref="A138:C138"/>
    <mergeCell ref="A135:C135"/>
    <mergeCell ref="J90:J91"/>
    <mergeCell ref="A90:A91"/>
    <mergeCell ref="B90:B91"/>
    <mergeCell ref="C90:C91"/>
    <mergeCell ref="D90:D91"/>
    <mergeCell ref="E127:G127"/>
    <mergeCell ref="H90:H91"/>
    <mergeCell ref="I90:I91"/>
    <mergeCell ref="E90:E91"/>
    <mergeCell ref="F90:F91"/>
    <mergeCell ref="G90:G91"/>
  </mergeCells>
  <dataValidations count="1">
    <dataValidation type="whole" allowBlank="1" showInputMessage="1" showErrorMessage="1" error="Merci de saisir uniquement des nombres entiers" prompt="Merci de saisir uniquement des nombres entiers" sqref="H151:H1048576 H20:H21 H23 I120:I133 I107:I111 I113 I77:I89 I115:I118 I46:I66 I35 I29 I33 I73:I75 I94:I96 I98:I104 I37:I39" xr:uid="{A5E5CEC3-A12F-4F7A-B7AB-5A917ABDDB4F}">
      <formula1>1</formula1>
      <formula2>100</formula2>
    </dataValidation>
  </dataValidations>
  <hyperlinks>
    <hyperlink ref="I138" r:id="rId1" xr:uid="{6AF8C6F1-68AB-43BE-9260-3740AE7C3FA0}"/>
  </hyperlinks>
  <printOptions horizontalCentered="1"/>
  <pageMargins left="0.23622047244094491" right="0.23622047244094491" top="0.74803149606299213" bottom="0.74803149606299213" header="0.31496062992125984" footer="0.31496062992125984"/>
  <pageSetup paperSize="9" scale="44" fitToHeight="0" orientation="portrait" verticalDpi="0" r:id="rId2"/>
  <ignoredErrors>
    <ignoredError sqref="H107" formula="1"/>
  </ignoredError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3A625835E1B654C90D71612DA5958B1" ma:contentTypeVersion="15" ma:contentTypeDescription="Crée un document." ma:contentTypeScope="" ma:versionID="335bba50e7925e117ec0b21d7230f0e3">
  <xsd:schema xmlns:xsd="http://www.w3.org/2001/XMLSchema" xmlns:xs="http://www.w3.org/2001/XMLSchema" xmlns:p="http://schemas.microsoft.com/office/2006/metadata/properties" xmlns:ns2="7393eadc-9a2a-4b4d-9d79-d00f6487837e" xmlns:ns3="d124e8eb-d5b2-4e33-8f56-dd3bc86aec32" targetNamespace="http://schemas.microsoft.com/office/2006/metadata/properties" ma:root="true" ma:fieldsID="ba57796ce7f4cf0204d53f49de7f1a64" ns2:_="" ns3:_="">
    <xsd:import namespace="7393eadc-9a2a-4b4d-9d79-d00f6487837e"/>
    <xsd:import namespace="d124e8eb-d5b2-4e33-8f56-dd3bc86aec3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93eadc-9a2a-4b4d-9d79-d00f648783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alises d’images" ma:readOnly="false" ma:fieldId="{5cf76f15-5ced-4ddc-b409-7134ff3c332f}" ma:taxonomyMulti="true" ma:sspId="be7d0dda-3996-48c0-ae0f-3e548c8a782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124e8eb-d5b2-4e33-8f56-dd3bc86aec32" elementFormDefault="qualified">
    <xsd:import namespace="http://schemas.microsoft.com/office/2006/documentManagement/types"/>
    <xsd:import namespace="http://schemas.microsoft.com/office/infopath/2007/PartnerControls"/>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element name="TaxCatchAll" ma:index="22" nillable="true" ma:displayName="Taxonomy Catch All Column" ma:hidden="true" ma:list="{808e34ca-a54c-41dd-ba55-6db699c8dc9f}" ma:internalName="TaxCatchAll" ma:showField="CatchAllData" ma:web="d124e8eb-d5b2-4e33-8f56-dd3bc86aec3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393eadc-9a2a-4b4d-9d79-d00f6487837e">
      <Terms xmlns="http://schemas.microsoft.com/office/infopath/2007/PartnerControls"/>
    </lcf76f155ced4ddcb4097134ff3c332f>
    <TaxCatchAll xmlns="d124e8eb-d5b2-4e33-8f56-dd3bc86aec32" xsi:nil="true"/>
  </documentManagement>
</p:properties>
</file>

<file path=customXml/itemProps1.xml><?xml version="1.0" encoding="utf-8"?>
<ds:datastoreItem xmlns:ds="http://schemas.openxmlformats.org/officeDocument/2006/customXml" ds:itemID="{A93962E8-3C36-4067-B85A-F75EEB358D5F}"/>
</file>

<file path=customXml/itemProps2.xml><?xml version="1.0" encoding="utf-8"?>
<ds:datastoreItem xmlns:ds="http://schemas.openxmlformats.org/officeDocument/2006/customXml" ds:itemID="{4FB3A3F9-6FA0-484A-A63A-F377B388ECCF}"/>
</file>

<file path=customXml/itemProps3.xml><?xml version="1.0" encoding="utf-8"?>
<ds:datastoreItem xmlns:ds="http://schemas.openxmlformats.org/officeDocument/2006/customXml" ds:itemID="{5A734A2D-C80A-422D-9189-955CF777BBE4}"/>
</file>

<file path=docProps/app.xml><?xml version="1.0" encoding="utf-8"?>
<Properties xmlns="http://schemas.openxmlformats.org/officeDocument/2006/extended-properties" xmlns:vt="http://schemas.openxmlformats.org/officeDocument/2006/docPropsVTypes">
  <Application>Microsoft Excel Online</Application>
  <Manager/>
  <Company>DOMAINES ET VILLAGES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Marketing01 M01DV. DOMAINES ET VILLAGES</dc:creator>
  <cp:keywords/>
  <dc:description/>
  <cp:lastModifiedBy>Emilie JUD</cp:lastModifiedBy>
  <cp:revision/>
  <dcterms:created xsi:type="dcterms:W3CDTF">2020-02-10T10:12:46Z</dcterms:created>
  <dcterms:modified xsi:type="dcterms:W3CDTF">2023-02-09T13:32:24Z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0x01010003A625835E1B654C90D71612DA5958B1</vt:lpwstr>
  </property>
  <property fmtid="{D5CDD505-2E9C-101B-9397-08002B2CF9AE}" pid="3" name="MediaServiceImageTags">
    <vt:lpwstr/>
  </property>
</Properties>
</file>