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customXml/item1.xml" ContentType="application/xml"/>
  <Override PartName="/customXml/item2.xml" ContentType="application/xml"/>
  <Override PartName="/customXml/itemProps1.xml" ContentType="application/vnd.openxmlformats-officedocument.customXmlProperties+xml"/>
  <Override PartName="/customXml/_rels/item1.xml.rels" ContentType="application/vnd.openxmlformats-package.relationships+xml"/>
  <Override PartName="/customXml/_rels/item2.xml.rels" ContentType="application/vnd.openxmlformats-package.relationships+xml"/>
  <Override PartName="/customXml/_rels/item3.xml.rels" ContentType="application/vnd.openxmlformats-package.relationships+xml"/>
  <Override PartName="/customXml/item3.xml" ContentType="application/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<Relationship Id="rId6" Type="http://schemas.openxmlformats.org/officeDocument/2006/relationships/customXml" Target="../customXml/item2.xml"/><Relationship Id="rId7" Type="http://schemas.openxmlformats.org/officeDocument/2006/relationships/customXml" Target="../customXml/item3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euil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<sst xmlns="http://schemas.openxmlformats.org/spreadsheetml/2006/main" count="725" uniqueCount="304">
  <si>
    <t xml:space="preserve">Code Art</t>
  </si>
  <si>
    <t xml:space="preserve">APPELLATION</t>
  </si>
  <si>
    <t xml:space="preserve">COUL.</t>
  </si>
  <si>
    <t xml:space="preserve">MILL.</t>
  </si>
  <si>
    <t xml:space="preserve">Prix vente Particulier</t>
  </si>
  <si>
    <t xml:space="preserve">Prix vente C.G.</t>
  </si>
  <si>
    <t xml:space="preserve">Nbre de cartons</t>
  </si>
  <si>
    <t xml:space="preserve">TOTAL</t>
  </si>
  <si>
    <t xml:space="preserve">MAISON COLIN SEGUIN</t>
  </si>
  <si>
    <t xml:space="preserve">AOP SAINT-VERAN Terroir </t>
  </si>
  <si>
    <t xml:space="preserve">Blanc</t>
  </si>
  <si>
    <t xml:space="preserve">AOP BOURGOGNE ALIGOTE Tradition </t>
  </si>
  <si>
    <t xml:space="preserve">AOP BOUZERON Terroir </t>
  </si>
  <si>
    <t xml:space="preserve">19-20</t>
  </si>
  <si>
    <t xml:space="preserve">AOP SAINT-BRIS Terroir </t>
  </si>
  <si>
    <t xml:space="preserve">VDF LE TEMERAIRE CHARDONNAY Excellence </t>
  </si>
  <si>
    <t xml:space="preserve">AOP HAUTES-COTES-DE-BEAUNE Tradition </t>
  </si>
  <si>
    <t xml:space="preserve">AOP MERCUREY Excellence </t>
  </si>
  <si>
    <t xml:space="preserve">AOP RULLY Excellence </t>
  </si>
  <si>
    <t xml:space="preserve">AOP CHABLIS 1er Cru Vau de Vey Excellence </t>
  </si>
  <si>
    <t xml:space="preserve">AOP MONTAGNY Excellence </t>
  </si>
  <si>
    <t xml:space="preserve">AOP MACON-BRAY Excellence</t>
  </si>
  <si>
    <t xml:space="preserve">Rouge</t>
  </si>
  <si>
    <t xml:space="preserve">AOP COTEAUX BOURGUIGNONS Tradition</t>
  </si>
  <si>
    <t xml:space="preserve">Rosé</t>
  </si>
  <si>
    <t xml:space="preserve">AOP MERCUREY L'Audacieux Excellence</t>
  </si>
  <si>
    <t xml:space="preserve">AOP BEAUNE Excellence</t>
  </si>
  <si>
    <t xml:space="preserve">AOP SAINT-AUBIN Tradition </t>
  </si>
  <si>
    <t xml:space="preserve">18-20</t>
  </si>
  <si>
    <t xml:space="preserve">Comment passer commande ? 3 étapes simples !</t>
  </si>
  <si>
    <r>
      <rPr>
        <b val="true"/>
        <i val="true"/>
        <sz val="11"/>
        <color rgb="FF0B3750"/>
        <rFont val="Calibri"/>
        <family val="2"/>
        <charset val="1"/>
      </rPr>
      <t xml:space="preserve">1. Je choisis</t>
    </r>
    <r>
      <rPr>
        <i val="true"/>
        <sz val="11"/>
        <color rgb="FF5A5587"/>
        <rFont val="Calibri"/>
        <family val="2"/>
        <charset val="1"/>
      </rPr>
      <t xml:space="preserve"> </t>
    </r>
    <r>
      <rPr>
        <i val="true"/>
        <sz val="11"/>
        <rFont val="Calibri"/>
        <family val="2"/>
        <charset val="1"/>
      </rPr>
      <t xml:space="preserve">mes vins, je remplis tout le bon de commande.</t>
    </r>
  </si>
  <si>
    <t xml:space="preserve">AOP SANTENAY 1er Cru Beauregard Excellence</t>
  </si>
  <si>
    <r>
      <rPr>
        <b val="true"/>
        <i val="true"/>
        <sz val="11"/>
        <color rgb="FF0B3750"/>
        <rFont val="Calibri"/>
        <family val="2"/>
        <charset val="1"/>
      </rPr>
      <t xml:space="preserve">2. Je règle </t>
    </r>
    <r>
      <rPr>
        <i val="true"/>
        <sz val="11"/>
        <rFont val="Calibri"/>
        <family val="2"/>
        <charset val="1"/>
      </rPr>
      <t xml:space="preserve">Je prépare mon règlement par chèque.</t>
    </r>
  </si>
  <si>
    <t xml:space="preserve">AOP COTES-DE-BROUILLY Excellence</t>
  </si>
  <si>
    <r>
      <rPr>
        <b val="true"/>
        <i val="true"/>
        <sz val="11"/>
        <color rgb="FF0B3750"/>
        <rFont val="Calibri"/>
        <family val="2"/>
        <charset val="1"/>
      </rPr>
      <t xml:space="preserve">3. Je confie</t>
    </r>
    <r>
      <rPr>
        <i val="true"/>
        <sz val="11"/>
        <color rgb="FFC55F4D"/>
        <rFont val="Calibri"/>
        <family val="2"/>
        <charset val="1"/>
      </rPr>
      <t xml:space="preserve"> </t>
    </r>
    <r>
      <rPr>
        <i val="true"/>
        <sz val="11"/>
        <rFont val="Calibri"/>
        <family val="2"/>
        <charset val="1"/>
      </rPr>
      <t xml:space="preserve">mon règlement et mon bon de commande à mon responsable de commande.</t>
    </r>
  </si>
  <si>
    <t xml:space="preserve">AOP MACON Tradition </t>
  </si>
  <si>
    <t xml:space="preserve">AOP MORGON Côte de Py Excellence</t>
  </si>
  <si>
    <t xml:space="preserve">17-20</t>
  </si>
  <si>
    <t xml:space="preserve">NOM DU REGROUPEUR</t>
  </si>
  <si>
    <t xml:space="preserve">N° CLIENT</t>
  </si>
  <si>
    <t xml:space="preserve">LIEU DE LIVRAISON</t>
  </si>
  <si>
    <t xml:space="preserve">AOP MOULIN-A-VENT Excellence</t>
  </si>
  <si>
    <t xml:space="preserve">18-19</t>
  </si>
  <si>
    <t xml:space="preserve">AOP MOULIN-A-VENT Tradition</t>
  </si>
  <si>
    <t xml:space="preserve">14-19</t>
  </si>
  <si>
    <t xml:space="preserve">VOS INFORMATIONS - NOM, PRÉNOM</t>
  </si>
  <si>
    <t xml:space="preserve">TEL. (PORTABLE)</t>
  </si>
  <si>
    <t xml:space="preserve">ADRESSE MAIL</t>
  </si>
  <si>
    <t xml:space="preserve">AOP SAINT-AMOUR Excellence</t>
  </si>
  <si>
    <t xml:space="preserve">AOP JULIENAS Les Impatientes Excellence</t>
  </si>
  <si>
    <t xml:space="preserve">MAISON COLIN SEGUIN COLLECTION</t>
  </si>
  <si>
    <t xml:space="preserve">P.P.</t>
  </si>
  <si>
    <t xml:space="preserve">C.G.</t>
  </si>
  <si>
    <t xml:space="preserve">Nb cartons</t>
  </si>
  <si>
    <r>
      <rPr>
        <sz val="14"/>
        <color rgb="FFFFFFFF"/>
        <rFont val="Calibri"/>
        <family val="2"/>
        <charset val="1"/>
      </rPr>
      <t xml:space="preserve">Valable du </t>
    </r>
    <r>
      <rPr>
        <b val="true"/>
        <sz val="14"/>
        <color rgb="FFFFFFFF"/>
        <rFont val="Calibri"/>
        <family val="2"/>
        <charset val="1"/>
      </rPr>
      <t xml:space="preserve">06/09/2021</t>
    </r>
    <r>
      <rPr>
        <sz val="14"/>
        <color rgb="FFFFFFFF"/>
        <rFont val="Calibri"/>
        <family val="2"/>
        <charset val="1"/>
      </rPr>
      <t xml:space="preserve"> au </t>
    </r>
    <r>
      <rPr>
        <b val="true"/>
        <sz val="14"/>
        <color rgb="FFFFFFFF"/>
        <rFont val="Calibri"/>
        <family val="2"/>
        <charset val="1"/>
      </rPr>
      <t xml:space="preserve">17/12/2021</t>
    </r>
  </si>
  <si>
    <t xml:space="preserve">VDF COFFRET COLLECTION Les Archanges</t>
  </si>
  <si>
    <t xml:space="preserve">Blanc-Rouge</t>
  </si>
  <si>
    <t xml:space="preserve">AOP BEAUNE 1er Cru (Vendu en carton de 3 bouteilles)</t>
  </si>
  <si>
    <t xml:space="preserve">AOP CHAMBOLLE-MUSIGNY (Vendu en carton de 3 bouteilles)</t>
  </si>
  <si>
    <t xml:space="preserve">Nbre de Lots</t>
  </si>
  <si>
    <t xml:space="preserve">AOP CORTON Grand Cru (Vendu en carton de 3 bouteilles)</t>
  </si>
  <si>
    <t xml:space="preserve">16-19</t>
  </si>
  <si>
    <t xml:space="preserve">LA COMBE AUX BŒUFS</t>
  </si>
  <si>
    <t xml:space="preserve">OFFRE 1=3</t>
  </si>
  <si>
    <t xml:space="preserve">Prix du Lot</t>
  </si>
  <si>
    <t xml:space="preserve">VDF RANG DES FOSSILES CHARDONNAY</t>
  </si>
  <si>
    <t xml:space="preserve">AOP GRIGNAN-LES-ADHEMAR - Villa D'Erg</t>
  </si>
  <si>
    <t xml:space="preserve">AOP GIVRY</t>
  </si>
  <si>
    <t xml:space="preserve">AOP CORBIERES L'Aquilon - Oratoire des Quatre Vents</t>
  </si>
  <si>
    <t xml:space="preserve">AOP MERCUREY 1er Cru Clos des Montaigus</t>
  </si>
  <si>
    <t xml:space="preserve">VDF TERTIO SYRAH - Héritage Cavare</t>
  </si>
  <si>
    <t xml:space="preserve">PARIS L'HOSPITALIER</t>
  </si>
  <si>
    <t xml:space="preserve">VDF LES TROIS CROIX </t>
  </si>
  <si>
    <t xml:space="preserve">OFFRE 1=2 </t>
  </si>
  <si>
    <t xml:space="preserve">Nb Lots</t>
  </si>
  <si>
    <t xml:space="preserve">VDF LE CUL AU LOUP PINOT NOIR</t>
  </si>
  <si>
    <t xml:space="preserve">VDF LES GALENES PINOT NOIR - La combe aux bœufs</t>
  </si>
  <si>
    <t xml:space="preserve">AOP MARANGES</t>
  </si>
  <si>
    <t xml:space="preserve">17-18-20</t>
  </si>
  <si>
    <t xml:space="preserve">VDF L'OUVREE PINOT NOIR - Mathieu Hugonnot</t>
  </si>
  <si>
    <t xml:space="preserve">AOP SAINT-ROMAIN</t>
  </si>
  <si>
    <t xml:space="preserve">VDF LES MUSARDIERES CHARDONNAY - Val des Musardières</t>
  </si>
  <si>
    <t xml:space="preserve">AOP SANTENAY Les Cornieres</t>
  </si>
  <si>
    <t xml:space="preserve">VDF MALBEC - Pavillon la Croix Monsognac</t>
  </si>
  <si>
    <t xml:space="preserve">AOP MARANGES 1er Cru</t>
  </si>
  <si>
    <t xml:space="preserve">AOC BORDEAUX - Château Tayat</t>
  </si>
  <si>
    <t xml:space="preserve">MATHIEU HUGONNOT</t>
  </si>
  <si>
    <t xml:space="preserve">AOP SAINT-NICOLAS-DE-BOURGUEIL - La croix pie chaux</t>
  </si>
  <si>
    <t xml:space="preserve">AOC ALOXE-CORTON</t>
  </si>
  <si>
    <t xml:space="preserve">AOC SAVIGNY-LES-BEAUNE 1er Cru</t>
  </si>
  <si>
    <t xml:space="preserve">OFFRE EN LOT 1 &amp; 1</t>
  </si>
  <si>
    <t xml:space="preserve">Prix de la btle</t>
  </si>
  <si>
    <t xml:space="preserve">AOC BEAUNE 1er Cru</t>
  </si>
  <si>
    <t xml:space="preserve">AOP MACON VILLAGE Tradition - Maison Colin Seguin</t>
  </si>
  <si>
    <t xml:space="preserve">14-15</t>
  </si>
  <si>
    <t xml:space="preserve">AOC POMMARD</t>
  </si>
  <si>
    <t xml:space="preserve">VDF PHILIPPE AUGUSTE CHARDONNAY Terroir - Maison Colin Seguin</t>
  </si>
  <si>
    <t xml:space="preserve">VAL DES MUSARDIERES</t>
  </si>
  <si>
    <t xml:space="preserve">AOP FLEURIE Tradition - Maison Colin Seguin</t>
  </si>
  <si>
    <t xml:space="preserve">VDF LES MUSARDIERES PINOT NOIR</t>
  </si>
  <si>
    <t xml:space="preserve">AOP COTEAUX BOURGUIGNONS Tradition - Maison Colin Seguin</t>
  </si>
  <si>
    <t xml:space="preserve">14-16</t>
  </si>
  <si>
    <t xml:space="preserve">AOC MONTHELIE 1er Cru Les Meix</t>
  </si>
  <si>
    <t xml:space="preserve">AOP MORGON Tradition - Maison Colin Seguin</t>
  </si>
  <si>
    <t xml:space="preserve">AOC MONTHELIE</t>
  </si>
  <si>
    <t xml:space="preserve">VDF LE TEMERAIRE PINOT NOIR Excellence - Maison Colin Seguin</t>
  </si>
  <si>
    <t xml:space="preserve">16-18</t>
  </si>
  <si>
    <t xml:space="preserve">AOC MEURSAULT</t>
  </si>
  <si>
    <t xml:space="preserve">AOP HAUTES-COTES-DE-BEAUNE - Paris Hospitalier</t>
  </si>
  <si>
    <t xml:space="preserve">AOC CHASSAGNE-MONTRACHET 1er Cru Morgeot</t>
  </si>
  <si>
    <t xml:space="preserve">VDF LES TROIS CROIX - Paris Hospitalier</t>
  </si>
  <si>
    <t xml:space="preserve">AOP RASTEAU - Héritage Cavare</t>
  </si>
  <si>
    <t xml:space="preserve">AOP POUILLY-FUISSE</t>
  </si>
  <si>
    <t xml:space="preserve">15-16-19</t>
  </si>
  <si>
    <t xml:space="preserve"> </t>
  </si>
  <si>
    <t xml:space="preserve">VDF LES GREGES - Les héritiers Albert Bernard</t>
  </si>
  <si>
    <t xml:space="preserve">AOP MACON-BRAY </t>
  </si>
  <si>
    <t xml:space="preserve">VDF VIOGNIER Le Temps du Grapillage - Villa d'Erg</t>
  </si>
  <si>
    <t xml:space="preserve">VDF PRIMUS - Héritage Cavare</t>
  </si>
  <si>
    <t xml:space="preserve">16-17-18-19</t>
  </si>
  <si>
    <t xml:space="preserve">VDF CHAZEAU </t>
  </si>
  <si>
    <t xml:space="preserve">AOC MINERVOIS L'Aouro - Oratoire des Quatre Vents</t>
  </si>
  <si>
    <t xml:space="preserve">VDF LES RENARDIERES</t>
  </si>
  <si>
    <t xml:space="preserve">VDF Le Zéphyr - Oratoire des Quatre Vents</t>
  </si>
  <si>
    <t xml:space="preserve">CHÂTEAU DE LACHASSAGNE</t>
  </si>
  <si>
    <t xml:space="preserve">AOC LISTRAC-MEDOC - Château Cantegric</t>
  </si>
  <si>
    <t xml:space="preserve">AOC CREMANT DE BOURGOGNE Blanc Brut</t>
  </si>
  <si>
    <t xml:space="preserve">AOC GRAVES - Château Baccus Cuvée Elsa</t>
  </si>
  <si>
    <t xml:space="preserve">AOC CREMANT DE BOURGOGNE Rosé Brut</t>
  </si>
  <si>
    <t xml:space="preserve">AOC FRONSAC Cuvée Vieux Laroque - La Croix Laroque </t>
  </si>
  <si>
    <t xml:space="preserve">AOC BOURGOGNE PINOT NOIR Clos du Château</t>
  </si>
  <si>
    <t xml:space="preserve">AOC COTES DE BOURG - Château Bouet La Pilote</t>
  </si>
  <si>
    <t xml:space="preserve">AOC BOURGOGNE CHARDONNAY Clos du Château</t>
  </si>
  <si>
    <t xml:space="preserve">VDF MALBEC - Le Couvent Sainte Luce</t>
  </si>
  <si>
    <t xml:space="preserve">AOC BOURGOGNE PINOT NOIR Clos du Château Prestige </t>
  </si>
  <si>
    <t xml:space="preserve">AOP LALANDE-DE-POMEROL - Château Mauleone</t>
  </si>
  <si>
    <t xml:space="preserve">AOC BOURGOGNE CHARDONNAY Clos du Château Prestige </t>
  </si>
  <si>
    <t xml:space="preserve">VDF MUSCAT - Michel Kurtz</t>
  </si>
  <si>
    <t xml:space="preserve">DIVINE SYBILLE LA SEPTENTRIONALE</t>
  </si>
  <si>
    <t xml:space="preserve">VDF PINOT BLANC - Michel Kurtz</t>
  </si>
  <si>
    <t xml:space="preserve">AOP SAINT-JOSEPH (Vendu en carton de 3 bouteilles)</t>
  </si>
  <si>
    <t xml:space="preserve">ECART* en %</t>
  </si>
  <si>
    <t xml:space="preserve">AOP HERMITAGE (Vendu en carton de 3 bouteilles)</t>
  </si>
  <si>
    <t xml:space="preserve">EFFERVESCENTS</t>
  </si>
  <si>
    <t xml:space="preserve">VDF SYRAH </t>
  </si>
  <si>
    <t xml:space="preserve">DOC PROSECCO Extra Dry - Terres Nardin </t>
  </si>
  <si>
    <t xml:space="preserve">PAS DES PHYLLADES</t>
  </si>
  <si>
    <t xml:space="preserve">VIN MOUSSEUX REINE DES LYS DOUX Maison Colin Seguin</t>
  </si>
  <si>
    <t xml:space="preserve">VDF VIOGNIER</t>
  </si>
  <si>
    <t xml:space="preserve">AOP CROZES-HERMITAGE</t>
  </si>
  <si>
    <t xml:space="preserve">AOP CHAMPAGNE Brut Suprême Charles Simon</t>
  </si>
  <si>
    <t xml:space="preserve">AOP CONDRIEU</t>
  </si>
  <si>
    <t xml:space="preserve">AOP CHAMPAGNE Brut  Rosé Charles Simon</t>
  </si>
  <si>
    <t xml:space="preserve">VDF SYRAH</t>
  </si>
  <si>
    <t xml:space="preserve">AOP CHAMPAGNE Blancs de Blancs Brut  Charles Simon</t>
  </si>
  <si>
    <t xml:space="preserve">AOP RASTEAU</t>
  </si>
  <si>
    <t xml:space="preserve">AOP GIGONDAS</t>
  </si>
  <si>
    <t xml:space="preserve">HÉRITAGE CAVARE</t>
  </si>
  <si>
    <t xml:space="preserve">PAVILLON LA CROIX MONSOGNAC</t>
  </si>
  <si>
    <t xml:space="preserve">AOP CHATEAUNEUF-DU-PAPE</t>
  </si>
  <si>
    <t xml:space="preserve">18-19-20</t>
  </si>
  <si>
    <t xml:space="preserve">VDF SAUVIGNON</t>
  </si>
  <si>
    <t xml:space="preserve">AOP COTES DU RHONE</t>
  </si>
  <si>
    <t xml:space="preserve">VDF MERLOT</t>
  </si>
  <si>
    <t xml:space="preserve">VDF MUSCAT A PETITS GRAINS</t>
  </si>
  <si>
    <t xml:space="preserve">VDF LES ESSENTIELLES</t>
  </si>
  <si>
    <t xml:space="preserve">VDF TERTIO VIOGNIER</t>
  </si>
  <si>
    <t xml:space="preserve">BORDEAUX BLANC</t>
  </si>
  <si>
    <t xml:space="preserve">VDF SECUNDUS </t>
  </si>
  <si>
    <t xml:space="preserve">AOC ENTRE-DEUX-MERS Cuvée Clémence Cheval Quancard</t>
  </si>
  <si>
    <t xml:space="preserve">AOP BEAUMES-DE-VENISE</t>
  </si>
  <si>
    <t xml:space="preserve">AOC BORDEAUX Château Bel-Air Ragon</t>
  </si>
  <si>
    <t xml:space="preserve">AOP CHUSCLAN Côtes du Rhône Villages </t>
  </si>
  <si>
    <t xml:space="preserve">AOC CÔTES DE BORDEAUX Réserve Château Nardou </t>
  </si>
  <si>
    <t xml:space="preserve">AOP SEGURET Côtes du Rhône Villages </t>
  </si>
  <si>
    <t xml:space="preserve">BORDEAUX - RIVE GAUCHE</t>
  </si>
  <si>
    <t xml:space="preserve">AOP LAUDUNCôtes du Rhône Villages </t>
  </si>
  <si>
    <t xml:space="preserve">AOP HAUT-MEDOC Château la Dame Blanche - 2nd vin du Château Taillan</t>
  </si>
  <si>
    <t xml:space="preserve">LES HERITIERS ALBERT BERNARD</t>
  </si>
  <si>
    <t xml:space="preserve">AOP HAUT-MEDOC CRU BOURGEOIS Château du Taillan</t>
  </si>
  <si>
    <t xml:space="preserve">12-13</t>
  </si>
  <si>
    <t xml:space="preserve">AOP VACQUEYRAS</t>
  </si>
  <si>
    <t xml:space="preserve">AOP SAINT-ESTEPHE Baron d'Estours du Château Tour St-Fort</t>
  </si>
  <si>
    <t xml:space="preserve">AOP VACQUEYRAS La Garrigue </t>
  </si>
  <si>
    <t xml:space="preserve">AOP SAINT-ESTEPHE Cuvée Brana Château Bel-Air Ortet</t>
  </si>
  <si>
    <t xml:space="preserve">AOC MEDOC CRU BOURGEOIS Château Moulin de Taffard</t>
  </si>
  <si>
    <t xml:space="preserve">VDF LES GREGES</t>
  </si>
  <si>
    <t xml:space="preserve">AOC MEDOC CRU BOURGEOIS Château Mazails</t>
  </si>
  <si>
    <t xml:space="preserve">LES JAMELLES</t>
  </si>
  <si>
    <t xml:space="preserve">AOC MEDOC Château Saint Siméon</t>
  </si>
  <si>
    <t xml:space="preserve">IGP PAYS D'OC MOURVEDRE </t>
  </si>
  <si>
    <t xml:space="preserve">AOC MOULIS Château Tour Granins Grand Poujeaux</t>
  </si>
  <si>
    <t xml:space="preserve">IGP PAYS D'OC VIOGNIER </t>
  </si>
  <si>
    <t xml:space="preserve">BORDEAUX - RIVE DROITE </t>
  </si>
  <si>
    <t xml:space="preserve">IGP PAYS D'OC GRENACHE SYRAH MOURVEDRE Sélection spéciale</t>
  </si>
  <si>
    <t xml:space="preserve">AOC PUISSEGUIN SAINT-EMILION Château Dubard Bel Air</t>
  </si>
  <si>
    <t xml:space="preserve">PIERRE-ETIENNE THOMAS</t>
  </si>
  <si>
    <t xml:space="preserve">AOC PUISSEGUIN SAINT-EMILION Roc de Boissac</t>
  </si>
  <si>
    <t xml:space="preserve">VDF LES FRERES SYRAH</t>
  </si>
  <si>
    <t xml:space="preserve">VDF BARON SANDRESSE</t>
  </si>
  <si>
    <t xml:space="preserve">AOC BANDOL</t>
  </si>
  <si>
    <t xml:space="preserve">AOC CÔTES DE BOURG Château Haut Barateau</t>
  </si>
  <si>
    <t xml:space="preserve">AOC MONTAGNE SAINT-EMILION Château du Tertre</t>
  </si>
  <si>
    <t xml:space="preserve">VDF LES FRERES GRENACHE SYRAH</t>
  </si>
  <si>
    <t xml:space="preserve">AOC LUSSAC SAINT-EMILION Château La Rose</t>
  </si>
  <si>
    <t xml:space="preserve">BIB   (Bib de 10l vendu à l'unité)</t>
  </si>
  <si>
    <t xml:space="preserve">Nb Cof/Bib</t>
  </si>
  <si>
    <t xml:space="preserve">AOP LALANDE-DE-POMEROL Cuvée Les Eymerites Château Vieille Dynastie </t>
  </si>
  <si>
    <t xml:space="preserve">BIB GRAMON Vin de Pays de l'U.E.</t>
  </si>
  <si>
    <t xml:space="preserve">AOC SAINT-EMILION Castel Albion</t>
  </si>
  <si>
    <t xml:space="preserve">AOC SAINT-EMILION Grand Cru Château de Rol</t>
  </si>
  <si>
    <t xml:space="preserve">AOC SAINT-EMILION Grand Cru Château Touzinat</t>
  </si>
  <si>
    <t xml:space="preserve">DOMAINE DE SURIANE</t>
  </si>
  <si>
    <t xml:space="preserve">COLLECTION BORDEAUX </t>
  </si>
  <si>
    <t xml:space="preserve">IGP MEDITERRANEE</t>
  </si>
  <si>
    <t xml:space="preserve">AOC SAINT-EMILION GRAND CRU Château Vieux Lavergne</t>
  </si>
  <si>
    <t xml:space="preserve">AOP COTEAUX D'AIX-EN-PROVENCE</t>
  </si>
  <si>
    <t xml:space="preserve">AOC MARGAUX Castel Albion</t>
  </si>
  <si>
    <t xml:space="preserve">LES DEUX OLIVIERS</t>
  </si>
  <si>
    <t xml:space="preserve">AOC PAUILLAC Castel Albion</t>
  </si>
  <si>
    <t xml:space="preserve">VDF LES DEUX OLIVIERS </t>
  </si>
  <si>
    <t xml:space="preserve">AOC PAUILLAC Château Artigues</t>
  </si>
  <si>
    <t xml:space="preserve">VDF LES DEUX OLIVIERS  CINSAULT </t>
  </si>
  <si>
    <t xml:space="preserve">AOC POMEROLLa Fleur des Ormes Château Grangeneuve </t>
  </si>
  <si>
    <t xml:space="preserve">VDF LES DEUX OLIVIERS  SYRAH-VIOGNIER</t>
  </si>
  <si>
    <t xml:space="preserve">VAL DE LOIRE</t>
  </si>
  <si>
    <t xml:space="preserve">AOP ROSE D'ANJOU Domaine de l'angelière</t>
  </si>
  <si>
    <t xml:space="preserve">AOC COTES DU RHONE Vieilles Vignes Villa d'Erg</t>
  </si>
  <si>
    <t xml:space="preserve">AOC ANJOU Domaine de la Guillaumerie</t>
  </si>
  <si>
    <t xml:space="preserve">AOC VENTOUX Villa d'Erg</t>
  </si>
  <si>
    <t xml:space="preserve">AOC ANJOU-VILLAGES Domaine de la Guillaumerie</t>
  </si>
  <si>
    <t xml:space="preserve">AOC COTES DU RHONE Desroche</t>
  </si>
  <si>
    <t xml:space="preserve">AOC COTEAUX-DU-LAYON Domaine de la Guillaumerie</t>
  </si>
  <si>
    <t xml:space="preserve">VDF SYRAH Rencontre Sauvage Villa d'Erg</t>
  </si>
  <si>
    <t xml:space="preserve">VILLA D'ERG</t>
  </si>
  <si>
    <t xml:space="preserve">AOP SAINT-NICOLAS-DE-BOURGUEIL Catherine et Richard RETHORE</t>
  </si>
  <si>
    <t xml:space="preserve">AOP COTES DU RHONE BIO</t>
  </si>
  <si>
    <t xml:space="preserve">AOC SAUMUR-CHAMPIGNY Domaine des Galmoises</t>
  </si>
  <si>
    <t xml:space="preserve">AOP VISAN Côtes du Rhône Villages BIO</t>
  </si>
  <si>
    <t xml:space="preserve">VDF SAUVIGNON Le Temps des Rois</t>
  </si>
  <si>
    <t xml:space="preserve">AOP PLAN-DE-DIEU Côtes du Rhône Villages BIO</t>
  </si>
  <si>
    <t xml:space="preserve">VDF CHENANSON Le Temps des Rois</t>
  </si>
  <si>
    <t xml:space="preserve">AOP CAIRANNE BIO</t>
  </si>
  <si>
    <t xml:space="preserve">VDF CHENIN Le Temps des Rois</t>
  </si>
  <si>
    <t xml:space="preserve">VDF LE SENTIER DES DENTELLES BIO</t>
  </si>
  <si>
    <t xml:space="preserve">MAISON DESCHESNES</t>
  </si>
  <si>
    <t xml:space="preserve">AOP LUBERON BIO</t>
  </si>
  <si>
    <t xml:space="preserve">AOP SANCERRE</t>
  </si>
  <si>
    <t xml:space="preserve">AOP TAVEL BIO</t>
  </si>
  <si>
    <t xml:space="preserve">AOP MENETOU-SALON</t>
  </si>
  <si>
    <t xml:space="preserve">VDF L'ORGUEIL DE BERENICE - PINOT NOIR </t>
  </si>
  <si>
    <t xml:space="preserve">VDF LES SONGES DE CAMILLE - SAUVIGNON </t>
  </si>
  <si>
    <t xml:space="preserve">ANNE DEXEMPLE</t>
  </si>
  <si>
    <t xml:space="preserve">ORATOIRE DES 4 VENTS</t>
  </si>
  <si>
    <t xml:space="preserve">AOP COTEAUX-DU-LAYON</t>
  </si>
  <si>
    <t xml:space="preserve">AOC LANGUEDOC Le Cierzo (Vendu en caisse bois de 6 bouteilles)</t>
  </si>
  <si>
    <t xml:space="preserve">AOP BOURGUEIL</t>
  </si>
  <si>
    <t xml:space="preserve">AOC LA CLAPE L'Autan </t>
  </si>
  <si>
    <t xml:space="preserve">AOP POUILLY-FUME</t>
  </si>
  <si>
    <t xml:space="preserve">AOC SAINT-CHINIAN Le Grégal</t>
  </si>
  <si>
    <t xml:space="preserve">VDF CABERNET</t>
  </si>
  <si>
    <t xml:space="preserve">LANGUEDOC</t>
  </si>
  <si>
    <t xml:space="preserve">MICHEL KURTZ</t>
  </si>
  <si>
    <t xml:space="preserve">AOC MINERVOIS Domaine de la Santoline (Vendu en caisse bois de 6 bouteilles)</t>
  </si>
  <si>
    <t xml:space="preserve">VDF PINOT NOIR </t>
  </si>
  <si>
    <t xml:space="preserve">AOP PIC SAINT LOUP Château Valcyre</t>
  </si>
  <si>
    <t xml:space="preserve">VDF PINOT GRIS Prestige</t>
  </si>
  <si>
    <t xml:space="preserve">AOP CORBIERES Cuvée Saint Michel Domaine de Peyrevent</t>
  </si>
  <si>
    <t xml:space="preserve">VDF PINOT NOIR Prestige</t>
  </si>
  <si>
    <t xml:space="preserve">BORDEAUX MOELLEUX </t>
  </si>
  <si>
    <t xml:space="preserve">AOC ALSACE RIESLING Cuvée Anne </t>
  </si>
  <si>
    <t xml:space="preserve">AOC BORDEAUX MOELLEUX Château Pierron</t>
  </si>
  <si>
    <t xml:space="preserve">AOC ALSACE GRAND CRU RIESLING</t>
  </si>
  <si>
    <t xml:space="preserve">AOC SAINTE-CROIX-DU-MONT Château Lépine</t>
  </si>
  <si>
    <t xml:space="preserve">AOC ALSACE PINOT GRIS Cuvée Caroline </t>
  </si>
  <si>
    <t xml:space="preserve">AOC LOUPIAC Château La Fontaine</t>
  </si>
  <si>
    <t xml:space="preserve">AOC ALSACE GEWURZTRAMINER Cuvée Isabelle</t>
  </si>
  <si>
    <t xml:space="preserve">AOC MONBAZILLAC Château Peyronette</t>
  </si>
  <si>
    <t xml:space="preserve">AOC ALSACE GRAND CRU GEWURZTRAMINER</t>
  </si>
  <si>
    <t xml:space="preserve">MARQUIS AIME DE COLIGNAC </t>
  </si>
  <si>
    <t xml:space="preserve">AOC ALSACE GEWURZTRAMINER Vendanges Tardives BIO</t>
  </si>
  <si>
    <t xml:space="preserve">AOC MADIRAN</t>
  </si>
  <si>
    <t xml:space="preserve">STEPHAN MULHER</t>
  </si>
  <si>
    <t xml:space="preserve">VDF SECRETS DE COLIGNAC </t>
  </si>
  <si>
    <t xml:space="preserve">VDA GEWURZTRAMINER</t>
  </si>
  <si>
    <t xml:space="preserve">VDF COLOMBINE DE COLIGNAC - Les Colombes</t>
  </si>
  <si>
    <t xml:space="preserve">VDA SYLVANER</t>
  </si>
  <si>
    <t xml:space="preserve">VDF GONZAGUE DE COLIGNAC </t>
  </si>
  <si>
    <t xml:space="preserve">VDA RIESLING</t>
  </si>
  <si>
    <t xml:space="preserve">AOC MADIRAN Terres du Marquis</t>
  </si>
  <si>
    <t xml:space="preserve">COFFRETS</t>
  </si>
  <si>
    <t xml:space="preserve">AOC COTES-DE-MONTRAVEL</t>
  </si>
  <si>
    <t xml:space="preserve">L'AMATEUR</t>
  </si>
  <si>
    <t xml:space="preserve">AOC PACHERENC-DU-VIC-BILH</t>
  </si>
  <si>
    <t xml:space="preserve">L'EPICURIEN</t>
  </si>
  <si>
    <t xml:space="preserve">AOC JURANCON</t>
  </si>
  <si>
    <t xml:space="preserve">L'EXPERIMENTE</t>
  </si>
  <si>
    <t xml:space="preserve">Pour plus d’informations, consultez nos CGV sur notre site internet.</t>
  </si>
  <si>
    <t xml:space="preserve"> La composition des coffrets est disponible sur catalogue ou sur notre site internet.</t>
  </si>
  <si>
    <t xml:space="preserve">Offre valable en France métropolitaine.</t>
  </si>
  <si>
    <t xml:space="preserve">Service client : 0805 037 730 (numéro vert) Disponible du lundi au vendredi de 8h30 à 12h30 et de 13h30 à 17h30.</t>
  </si>
  <si>
    <t xml:space="preserve">Domaines &amp; Villages - 46, Rue de Chevignerot - 21200 BEAUNE</t>
  </si>
  <si>
    <t xml:space="preserve">www.vente-directe-dv.com</t>
  </si>
  <si>
    <t xml:space="preserve">www.domaines-villages.com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</si>
</sst>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_-* #,##0.00\ [$€-40C]_-;\-* #,##0.00\ [$€-40C]_-;_-* \-??\ [$€-40C]_-;_-@_-"/>
    <numFmt numFmtId="166" formatCode="_-* #,##0.00&quot; €&quot;_-;\-* #,##0.00&quot; €&quot;_-;_-* \-??&quot; €&quot;_-;_-@_-"/>
    <numFmt numFmtId="167" formatCode="0\ %"/>
    <numFmt numFmtId="168" formatCode="MMM\-YY"/>
  </numFmts>
  <fonts count="39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color rgb="FF000000"/>
      <name val="Calibri"/>
      <family val="2"/>
      <charset val="1"/>
    </font>
    <font>
      <sz val="11"/>
      <color rgb="FF000000"/>
      <name val="Raleway"/>
      <family val="2"/>
      <charset val="1"/>
    </font>
    <font>
      <b val="true"/>
      <sz val="12"/>
      <color rgb="FFFFFFFF"/>
      <name val="Calibri"/>
      <family val="2"/>
      <charset val="1"/>
    </font>
    <font>
      <b val="true"/>
      <sz val="10"/>
      <color rgb="FFFFFFFF"/>
      <name val="Calibri"/>
      <family val="2"/>
      <charset val="1"/>
    </font>
    <font>
      <b val="true"/>
      <sz val="11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strike val="true"/>
      <sz val="10"/>
      <color rgb="FF000000"/>
      <name val="Calibri"/>
      <family val="2"/>
      <charset val="1"/>
    </font>
    <font>
      <b val="true"/>
      <i val="true"/>
      <sz val="14"/>
      <color rgb="FF0B3750"/>
      <name val="Calibri"/>
      <family val="2"/>
      <charset val="1"/>
    </font>
    <font>
      <b val="true"/>
      <i val="true"/>
      <sz val="11"/>
      <color rgb="FF0B3750"/>
      <name val="Calibri"/>
      <family val="2"/>
      <charset val="1"/>
    </font>
    <font>
      <i val="true"/>
      <sz val="11"/>
      <color rgb="FF5A5587"/>
      <name val="Calibri"/>
      <family val="2"/>
      <charset val="1"/>
    </font>
    <font>
      <i val="true"/>
      <sz val="11"/>
      <name val="Calibri"/>
      <family val="2"/>
      <charset val="1"/>
    </font>
    <font>
      <i val="true"/>
      <sz val="11"/>
      <color rgb="FFC55F4D"/>
      <name val="Calibri"/>
      <family val="2"/>
      <charset val="1"/>
    </font>
    <font>
      <sz val="11"/>
      <color rgb="FFFFFFFF"/>
      <name val="Calibri"/>
      <family val="2"/>
      <charset val="1"/>
    </font>
    <font>
      <b val="true"/>
      <sz val="9"/>
      <color rgb="FF002060"/>
      <name val="Calibri"/>
      <family val="2"/>
      <charset val="1"/>
    </font>
    <font>
      <b val="true"/>
      <sz val="9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1"/>
      <color rgb="FF5C4D85"/>
      <name val="Calibri"/>
      <family val="2"/>
      <charset val="1"/>
    </font>
    <font>
      <b val="true"/>
      <sz val="14"/>
      <color rgb="FFFFFFFF"/>
      <name val="Calibri"/>
      <family val="2"/>
      <charset val="1"/>
    </font>
    <font>
      <sz val="14"/>
      <color rgb="FFFFFFFF"/>
      <name val="Calibri"/>
      <family val="2"/>
      <charset val="1"/>
    </font>
    <font>
      <sz val="10"/>
      <color rgb="FF595959"/>
      <name val="Calibri"/>
      <family val="2"/>
      <charset val="1"/>
    </font>
    <font>
      <b val="true"/>
      <sz val="11"/>
      <color rgb="FF000000"/>
      <name val="Raleway"/>
      <family val="2"/>
      <charset val="1"/>
    </font>
    <font>
      <b val="true"/>
      <sz val="10"/>
      <color rgb="FF595959"/>
      <name val="Calibri"/>
      <family val="2"/>
      <charset val="1"/>
    </font>
    <font>
      <sz val="10"/>
      <name val="Calibri"/>
      <family val="2"/>
      <charset val="1"/>
    </font>
    <font>
      <sz val="11"/>
      <color rgb="FF595959"/>
      <name val="Calibri"/>
      <family val="2"/>
      <charset val="1"/>
    </font>
    <font>
      <sz val="11"/>
      <color rgb="FF595959"/>
      <name val="Raleway"/>
      <family val="2"/>
      <charset val="1"/>
    </font>
    <font>
      <sz val="11"/>
      <color rgb="FFFFFFFF"/>
      <name val="Raleway"/>
      <family val="2"/>
      <charset val="1"/>
    </font>
    <font>
      <sz val="10"/>
      <color rgb="FF595959"/>
      <name val="Raleway"/>
      <family val="2"/>
      <charset val="1"/>
    </font>
    <font>
      <strike val="true"/>
      <sz val="10"/>
      <name val="Calibri"/>
      <family val="2"/>
      <charset val="1"/>
    </font>
    <font>
      <b val="true"/>
      <sz val="10"/>
      <color rgb="FF5C4D85"/>
      <name val="Calibri"/>
      <family val="2"/>
      <charset val="1"/>
    </font>
    <font>
      <sz val="8"/>
      <color rgb="FFFFFFFF"/>
      <name val="Calibri"/>
      <family val="2"/>
      <charset val="1"/>
    </font>
    <font>
      <b val="true"/>
      <sz val="9"/>
      <color rgb="FFFFFFFF"/>
      <name val="Calibri"/>
      <family val="2"/>
      <charset val="1"/>
    </font>
    <font>
      <sz val="9"/>
      <color rgb="FFFFFFFF"/>
      <name val="Calibri"/>
      <family val="2"/>
      <charset val="1"/>
    </font>
    <font>
      <b val="true"/>
      <u val="single"/>
      <sz val="11"/>
      <color rgb="FFFFFFFF"/>
      <name val="Calibri"/>
      <family val="2"/>
      <charset val="1"/>
    </font>
    <font>
      <u val="single"/>
      <sz val="11"/>
      <color rgb="FF0563C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0B3750"/>
        <bgColor rgb="FF003D52"/>
      </patternFill>
    </fill>
    <fill>
      <patternFill patternType="solid">
        <fgColor rgb="FF5D91A9"/>
        <bgColor rgb="FF969696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thin">
        <color rgb="FF5A5587"/>
      </left>
      <right/>
      <top style="thin">
        <color rgb="FF5A5587"/>
      </top>
      <bottom/>
      <diagonal/>
    </border>
    <border diagonalUp="false" diagonalDown="false">
      <left/>
      <right style="thin">
        <color rgb="FF5A5587"/>
      </right>
      <top style="thin">
        <color rgb="FF5A5587"/>
      </top>
      <bottom/>
      <diagonal/>
    </border>
    <border diagonalUp="false" diagonalDown="false">
      <left style="thin">
        <color rgb="FF5A5587"/>
      </left>
      <right style="thin">
        <color rgb="FF5A5587"/>
      </right>
      <top style="thin">
        <color rgb="FF5A5587"/>
      </top>
      <bottom style="thin">
        <color rgb="FF5A5587"/>
      </bottom>
      <diagonal/>
    </border>
    <border diagonalUp="false" diagonalDown="false">
      <left style="thin">
        <color rgb="FF5A5587"/>
      </left>
      <right/>
      <top/>
      <bottom/>
      <diagonal/>
    </border>
    <border diagonalUp="false" diagonalDown="false">
      <left/>
      <right style="thin">
        <color rgb="FF5A5587"/>
      </right>
      <top/>
      <bottom/>
      <diagonal/>
    </border>
    <border diagonalUp="false" diagonalDown="false">
      <left style="thin">
        <color rgb="FF5A5587"/>
      </left>
      <right/>
      <top/>
      <bottom style="thin">
        <color rgb="FF5A5587"/>
      </bottom>
      <diagonal/>
    </border>
    <border diagonalUp="false" diagonalDown="false">
      <left/>
      <right style="thin">
        <color rgb="FF5A5587"/>
      </right>
      <top/>
      <bottom style="thin">
        <color rgb="FF5A5587"/>
      </bottom>
      <diagonal/>
    </border>
    <border diagonalUp="false" diagonalDown="false">
      <left style="thin">
        <color rgb="FF003D52"/>
      </left>
      <right/>
      <top style="thin">
        <color rgb="FF003D52"/>
      </top>
      <bottom/>
      <diagonal/>
    </border>
    <border diagonalUp="false" diagonalDown="false">
      <left/>
      <right/>
      <top style="thin">
        <color rgb="FF003D52"/>
      </top>
      <bottom/>
      <diagonal/>
    </border>
    <border diagonalUp="false" diagonalDown="false">
      <left/>
      <right style="thin">
        <color rgb="FF003D52"/>
      </right>
      <top style="thin">
        <color rgb="FF003D52"/>
      </top>
      <bottom/>
      <diagonal/>
    </border>
    <border diagonalUp="false" diagonalDown="false">
      <left style="thin">
        <color rgb="FF003D52"/>
      </left>
      <right/>
      <top/>
      <bottom/>
      <diagonal/>
    </border>
    <border diagonalUp="false" diagonalDown="false">
      <left/>
      <right style="thin">
        <color rgb="FF003D52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38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8" fillId="3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8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6" fontId="9" fillId="0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7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" fillId="2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20" fillId="3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3" borderId="0" xfId="0" applyFont="fals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23" fillId="3" borderId="0" xfId="0" applyFont="true" applyBorder="false" applyAlignment="true" applyProtection="true">
      <alignment horizontal="right" vertical="center" textRotation="0" wrapText="false" indent="0" shrinkToFit="false"/>
      <protection locked="false" hidden="false"/>
    </xf>
    <xf numFmtId="164" fontId="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5" fontId="1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9" fillId="0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66" fontId="24" fillId="0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2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66" fontId="26" fillId="0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6" fontId="24" fillId="0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67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9" fillId="0" borderId="0" xfId="17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7" fontId="9" fillId="0" borderId="0" xfId="19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20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20" fillId="3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3" borderId="0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3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4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2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0" xfId="20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2060"/>
      <rgbColor rgb="FF808000"/>
      <rgbColor rgb="FF800080"/>
      <rgbColor rgb="FF008080"/>
      <rgbColor rgb="FFC0C0C0"/>
      <rgbColor rgb="FF5D91A9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C55F4D"/>
      <rgbColor rgb="FF5A5587"/>
      <rgbColor rgb="FF969696"/>
      <rgbColor rgb="FF0B3750"/>
      <rgbColor rgb="FF339966"/>
      <rgbColor rgb="FF003D52"/>
      <rgbColor rgb="FF333300"/>
      <rgbColor rgb="FF993300"/>
      <rgbColor rgb="FF993366"/>
      <rgbColor rgb="FF5C4D85"/>
      <rgbColor rgb="FF595959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8</xdr:col>
      <xdr:colOff>1453680</xdr:colOff>
      <xdr:row>18</xdr:row>
      <xdr:rowOff>720</xdr:rowOff>
    </xdr:to>
    <xdr:pic>
      <xdr:nvPicPr>
        <xdr:cNvPr id="0" name="Image 1" descr=""/>
        <xdr:cNvPicPr/>
      </xdr:nvPicPr>
      <xdr:blipFill>
        <a:blip r:embed="rId1"/>
        <a:srcRect l="0" t="2432" r="0" b="75192"/>
        <a:stretch/>
      </xdr:blipFill>
      <xdr:spPr>
        <a:xfrm>
          <a:off x="0" y="0"/>
          <a:ext cx="10586880" cy="33001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vente-directe-dv.com/" TargetMode="External"/><Relationship Id="rId2" Type="http://schemas.openxmlformats.org/officeDocument/2006/relationships/hyperlink" Target="http://www.domaines-villages.com/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S159"/>
  <sheetViews>
    <sheetView showFormulas="false" showGridLines="true" showRowColHeaders="true" showZeros="true" rightToLeft="false" tabSelected="true" showOutlineSymbols="true" defaultGridColor="true" view="pageBreakPreview" topLeftCell="C4" colorId="64" zoomScale="100" zoomScaleNormal="100" zoomScalePageLayoutView="100" workbookViewId="0">
      <selection pane="topLeft" activeCell="I44" activeCellId="0" sqref="I44"/>
    </sheetView>
  </sheetViews>
  <sheetFormatPr defaultRowHeight="14.4" zeroHeight="false" outlineLevelRow="0" outlineLevelCol="0"/>
  <cols>
    <col collapsed="false" customWidth="true" hidden="false" outlineLevel="0" max="1" min="1" style="1" width="7.78"/>
    <col collapsed="false" customWidth="true" hidden="false" outlineLevel="0" max="2" min="2" style="0" width="64.89"/>
    <col collapsed="false" customWidth="true" hidden="false" outlineLevel="0" max="3" min="3" style="0" width="9.21"/>
    <col collapsed="false" customWidth="false" hidden="false" outlineLevel="0" max="5" min="4" style="0" width="11.45"/>
    <col collapsed="false" customWidth="true" hidden="true" outlineLevel="0" max="6" min="6" style="0" width="16.22"/>
    <col collapsed="false" customWidth="true" hidden="false" outlineLevel="0" max="7" min="7" style="2" width="12.22"/>
    <col collapsed="false" customWidth="true" hidden="false" outlineLevel="0" max="8" min="8" style="0" width="12.44"/>
    <col collapsed="false" customWidth="true" hidden="false" outlineLevel="0" max="9" min="9" style="0" width="20.89"/>
    <col collapsed="false" customWidth="true" hidden="false" outlineLevel="0" max="10" min="10" style="0" width="2"/>
    <col collapsed="false" customWidth="true" hidden="false" outlineLevel="0" max="11" min="11" style="0" width="7.78"/>
    <col collapsed="false" customWidth="true" hidden="false" outlineLevel="0" max="12" min="12" style="0" width="70.22"/>
    <col collapsed="false" customWidth="true" hidden="false" outlineLevel="0" max="13" min="13" style="0" width="9.21"/>
    <col collapsed="false" customWidth="false" hidden="false" outlineLevel="0" max="15" min="14" style="0" width="11.45"/>
    <col collapsed="false" customWidth="true" hidden="false" outlineLevel="0" max="16" min="16" style="0" width="16.22"/>
    <col collapsed="false" customWidth="true" hidden="false" outlineLevel="0" max="17" min="17" style="0" width="12.22"/>
    <col collapsed="false" customWidth="true" hidden="false" outlineLevel="0" max="18" min="18" style="3" width="12.44"/>
    <col collapsed="false" customWidth="true" hidden="false" outlineLevel="0" max="19" min="19" style="0" width="15.56"/>
    <col collapsed="false" customWidth="false" hidden="false" outlineLevel="0" max="1025" min="20" style="4" width="11.45"/>
  </cols>
  <sheetData>
    <row r="1" customFormat="false" ht="15" hidden="false" customHeight="true" outlineLevel="0" collapsed="false">
      <c r="A1" s="5"/>
      <c r="B1" s="5"/>
      <c r="C1" s="5"/>
      <c r="D1" s="5"/>
      <c r="E1" s="5"/>
      <c r="F1" s="5"/>
      <c r="G1" s="5"/>
      <c r="H1" s="5"/>
      <c r="I1" s="5"/>
      <c r="K1" s="6" t="s">
        <v>0</v>
      </c>
      <c r="L1" s="6" t="s">
        <v>1</v>
      </c>
      <c r="M1" s="7" t="s">
        <v>2</v>
      </c>
      <c r="N1" s="7" t="s">
        <v>3</v>
      </c>
      <c r="O1" s="6" t="s">
        <v>4</v>
      </c>
      <c r="P1" s="6" t="s">
        <v>5</v>
      </c>
      <c r="Q1" s="6" t="s">
        <v>6</v>
      </c>
      <c r="R1" s="6" t="s">
        <v>7</v>
      </c>
      <c r="S1" s="4"/>
    </row>
    <row r="2" customFormat="false" ht="14.4" hidden="false" customHeight="false" outlineLevel="0" collapsed="false">
      <c r="A2" s="5"/>
      <c r="B2" s="5"/>
      <c r="C2" s="5"/>
      <c r="D2" s="5"/>
      <c r="E2" s="5"/>
      <c r="F2" s="5"/>
      <c r="G2" s="5"/>
      <c r="H2" s="5"/>
      <c r="I2" s="5"/>
      <c r="K2" s="6"/>
      <c r="L2" s="6"/>
      <c r="M2" s="7"/>
      <c r="N2" s="7"/>
      <c r="O2" s="6"/>
      <c r="P2" s="6"/>
      <c r="Q2" s="6"/>
      <c r="R2" s="6"/>
      <c r="S2" s="4"/>
    </row>
    <row r="3" customFormat="false" ht="14.4" hidden="false" customHeight="false" outlineLevel="0" collapsed="false">
      <c r="A3" s="5"/>
      <c r="B3" s="5"/>
      <c r="C3" s="5"/>
      <c r="D3" s="5"/>
      <c r="E3" s="5"/>
      <c r="F3" s="5"/>
      <c r="G3" s="5"/>
      <c r="H3" s="5"/>
      <c r="I3" s="5"/>
      <c r="K3" s="8"/>
      <c r="L3" s="9" t="s">
        <v>8</v>
      </c>
      <c r="M3" s="10"/>
      <c r="N3" s="11"/>
      <c r="O3" s="11"/>
      <c r="P3" s="11"/>
      <c r="Q3" s="11"/>
      <c r="R3" s="9"/>
      <c r="S3" s="4"/>
    </row>
    <row r="4" customFormat="false" ht="14.4" hidden="false" customHeight="false" outlineLevel="0" collapsed="false">
      <c r="A4" s="5"/>
      <c r="B4" s="5"/>
      <c r="C4" s="5"/>
      <c r="D4" s="5"/>
      <c r="E4" s="5"/>
      <c r="F4" s="5"/>
      <c r="G4" s="5"/>
      <c r="H4" s="5"/>
      <c r="I4" s="5"/>
      <c r="K4" s="12" t="n">
        <v>7</v>
      </c>
      <c r="L4" s="13" t="s">
        <v>9</v>
      </c>
      <c r="M4" s="14" t="s">
        <v>10</v>
      </c>
      <c r="N4" s="12" t="n">
        <v>18</v>
      </c>
      <c r="O4" s="15" t="n">
        <v>12.9</v>
      </c>
      <c r="P4" s="16" t="n">
        <v>8.99</v>
      </c>
      <c r="Q4" s="17"/>
      <c r="R4" s="18" t="n">
        <f aca="false">(P4*Q4)*6</f>
        <v>0</v>
      </c>
      <c r="S4" s="4"/>
    </row>
    <row r="5" customFormat="false" ht="14.4" hidden="false" customHeight="false" outlineLevel="0" collapsed="false">
      <c r="A5" s="5"/>
      <c r="B5" s="5"/>
      <c r="C5" s="5"/>
      <c r="D5" s="5"/>
      <c r="E5" s="5"/>
      <c r="F5" s="5"/>
      <c r="G5" s="5"/>
      <c r="H5" s="5"/>
      <c r="I5" s="5"/>
      <c r="K5" s="12" t="n">
        <v>8</v>
      </c>
      <c r="L5" s="13" t="s">
        <v>11</v>
      </c>
      <c r="M5" s="14" t="s">
        <v>10</v>
      </c>
      <c r="N5" s="12" t="n">
        <v>20</v>
      </c>
      <c r="O5" s="15" t="n">
        <v>8.99</v>
      </c>
      <c r="P5" s="16" t="n">
        <v>5.99</v>
      </c>
      <c r="Q5" s="17"/>
      <c r="R5" s="18" t="n">
        <f aca="false">(P5*Q5)*6</f>
        <v>0</v>
      </c>
      <c r="S5" s="4"/>
    </row>
    <row r="6" customFormat="false" ht="14.4" hidden="false" customHeight="false" outlineLevel="0" collapsed="false">
      <c r="A6" s="5"/>
      <c r="B6" s="5"/>
      <c r="C6" s="5"/>
      <c r="D6" s="5"/>
      <c r="E6" s="5"/>
      <c r="F6" s="5"/>
      <c r="G6" s="5"/>
      <c r="H6" s="5"/>
      <c r="I6" s="5"/>
      <c r="K6" s="12" t="n">
        <v>9</v>
      </c>
      <c r="L6" s="13" t="s">
        <v>12</v>
      </c>
      <c r="M6" s="14" t="s">
        <v>10</v>
      </c>
      <c r="N6" s="12" t="s">
        <v>13</v>
      </c>
      <c r="O6" s="15" t="n">
        <v>11</v>
      </c>
      <c r="P6" s="16" t="n">
        <v>6.99</v>
      </c>
      <c r="Q6" s="17"/>
      <c r="R6" s="18" t="n">
        <f aca="false">(P6*Q6)*6</f>
        <v>0</v>
      </c>
      <c r="S6" s="4"/>
    </row>
    <row r="7" customFormat="false" ht="14.4" hidden="false" customHeight="false" outlineLevel="0" collapsed="false">
      <c r="A7" s="5"/>
      <c r="B7" s="5"/>
      <c r="C7" s="5"/>
      <c r="D7" s="5"/>
      <c r="E7" s="5"/>
      <c r="F7" s="5"/>
      <c r="G7" s="5"/>
      <c r="H7" s="5"/>
      <c r="I7" s="5"/>
      <c r="K7" s="12" t="n">
        <v>10</v>
      </c>
      <c r="L7" s="13" t="s">
        <v>14</v>
      </c>
      <c r="M7" s="14" t="s">
        <v>10</v>
      </c>
      <c r="N7" s="12" t="s">
        <v>13</v>
      </c>
      <c r="O7" s="15" t="n">
        <v>11</v>
      </c>
      <c r="P7" s="16" t="n">
        <v>6.99</v>
      </c>
      <c r="Q7" s="17"/>
      <c r="R7" s="18" t="n">
        <f aca="false">(P7*Q7)*6</f>
        <v>0</v>
      </c>
      <c r="S7" s="4"/>
    </row>
    <row r="8" customFormat="false" ht="14.4" hidden="false" customHeight="false" outlineLevel="0" collapsed="false">
      <c r="A8" s="5"/>
      <c r="B8" s="5"/>
      <c r="C8" s="5"/>
      <c r="D8" s="5"/>
      <c r="E8" s="5"/>
      <c r="F8" s="5"/>
      <c r="G8" s="5"/>
      <c r="H8" s="5"/>
      <c r="I8" s="5"/>
      <c r="K8" s="12" t="n">
        <v>12</v>
      </c>
      <c r="L8" s="14" t="s">
        <v>15</v>
      </c>
      <c r="M8" s="14" t="s">
        <v>10</v>
      </c>
      <c r="N8" s="12" t="s">
        <v>13</v>
      </c>
      <c r="O8" s="15" t="n">
        <v>8.9</v>
      </c>
      <c r="P8" s="16" t="n">
        <v>4.99</v>
      </c>
      <c r="Q8" s="17"/>
      <c r="R8" s="18" t="n">
        <f aca="false">(P8*Q8)*6</f>
        <v>0</v>
      </c>
      <c r="S8" s="4"/>
    </row>
    <row r="9" customFormat="false" ht="14.4" hidden="false" customHeight="false" outlineLevel="0" collapsed="false">
      <c r="A9" s="5"/>
      <c r="B9" s="5"/>
      <c r="C9" s="5"/>
      <c r="D9" s="5"/>
      <c r="E9" s="5"/>
      <c r="F9" s="5"/>
      <c r="G9" s="5"/>
      <c r="H9" s="5"/>
      <c r="I9" s="5"/>
      <c r="K9" s="12" t="n">
        <v>13</v>
      </c>
      <c r="L9" s="14" t="s">
        <v>16</v>
      </c>
      <c r="M9" s="14" t="s">
        <v>10</v>
      </c>
      <c r="N9" s="12" t="n">
        <v>20</v>
      </c>
      <c r="O9" s="15" t="n">
        <v>14.9</v>
      </c>
      <c r="P9" s="16" t="n">
        <v>8.99</v>
      </c>
      <c r="Q9" s="17"/>
      <c r="R9" s="18" t="n">
        <f aca="false">(P9*Q9)*6</f>
        <v>0</v>
      </c>
      <c r="S9" s="4"/>
    </row>
    <row r="10" customFormat="false" ht="14.4" hidden="false" customHeight="false" outlineLevel="0" collapsed="false">
      <c r="A10" s="5"/>
      <c r="B10" s="5"/>
      <c r="C10" s="5"/>
      <c r="D10" s="5"/>
      <c r="E10" s="5"/>
      <c r="F10" s="5"/>
      <c r="G10" s="5"/>
      <c r="H10" s="5"/>
      <c r="I10" s="5"/>
      <c r="K10" s="12" t="n">
        <v>14</v>
      </c>
      <c r="L10" s="14" t="s">
        <v>17</v>
      </c>
      <c r="M10" s="14" t="s">
        <v>10</v>
      </c>
      <c r="N10" s="12" t="n">
        <v>18</v>
      </c>
      <c r="O10" s="15" t="n">
        <v>23.9</v>
      </c>
      <c r="P10" s="16" t="n">
        <v>15.9</v>
      </c>
      <c r="Q10" s="17"/>
      <c r="R10" s="18" t="n">
        <f aca="false">(P10*Q10)*6</f>
        <v>0</v>
      </c>
      <c r="S10" s="4"/>
    </row>
    <row r="11" customFormat="false" ht="14.4" hidden="false" customHeight="false" outlineLevel="0" collapsed="false">
      <c r="A11" s="5"/>
      <c r="B11" s="5"/>
      <c r="C11" s="5"/>
      <c r="D11" s="5"/>
      <c r="E11" s="5"/>
      <c r="F11" s="5"/>
      <c r="G11" s="5"/>
      <c r="H11" s="5"/>
      <c r="I11" s="5"/>
      <c r="K11" s="12" t="n">
        <v>15</v>
      </c>
      <c r="L11" s="14" t="s">
        <v>18</v>
      </c>
      <c r="M11" s="14" t="s">
        <v>10</v>
      </c>
      <c r="N11" s="12" t="n">
        <v>19</v>
      </c>
      <c r="O11" s="15" t="n">
        <v>19.9</v>
      </c>
      <c r="P11" s="16" t="n">
        <v>15.9</v>
      </c>
      <c r="Q11" s="17"/>
      <c r="R11" s="18" t="n">
        <f aca="false">(P11*Q11)*6</f>
        <v>0</v>
      </c>
      <c r="S11" s="4"/>
    </row>
    <row r="12" customFormat="false" ht="14.4" hidden="false" customHeight="false" outlineLevel="0" collapsed="false">
      <c r="A12" s="5"/>
      <c r="B12" s="5"/>
      <c r="C12" s="5"/>
      <c r="D12" s="5"/>
      <c r="E12" s="5"/>
      <c r="F12" s="5"/>
      <c r="G12" s="5"/>
      <c r="H12" s="5"/>
      <c r="I12" s="5"/>
      <c r="K12" s="12" t="n">
        <v>16</v>
      </c>
      <c r="L12" s="14" t="s">
        <v>19</v>
      </c>
      <c r="M12" s="14" t="s">
        <v>10</v>
      </c>
      <c r="N12" s="12" t="n">
        <v>19</v>
      </c>
      <c r="O12" s="15" t="n">
        <v>27</v>
      </c>
      <c r="P12" s="16" t="n">
        <v>17.9</v>
      </c>
      <c r="Q12" s="17"/>
      <c r="R12" s="18" t="n">
        <f aca="false">(P12*Q12)*6</f>
        <v>0</v>
      </c>
      <c r="S12" s="4"/>
    </row>
    <row r="13" customFormat="false" ht="14.4" hidden="false" customHeight="false" outlineLevel="0" collapsed="false">
      <c r="A13" s="5"/>
      <c r="B13" s="5"/>
      <c r="C13" s="5"/>
      <c r="D13" s="5"/>
      <c r="E13" s="5"/>
      <c r="F13" s="5"/>
      <c r="G13" s="5"/>
      <c r="H13" s="5"/>
      <c r="I13" s="5"/>
      <c r="K13" s="12" t="n">
        <v>17</v>
      </c>
      <c r="L13" s="14" t="s">
        <v>20</v>
      </c>
      <c r="M13" s="14" t="s">
        <v>10</v>
      </c>
      <c r="N13" s="12" t="n">
        <v>20</v>
      </c>
      <c r="O13" s="15" t="n">
        <v>15.9</v>
      </c>
      <c r="P13" s="16" t="n">
        <v>11.9</v>
      </c>
      <c r="Q13" s="17"/>
      <c r="R13" s="18" t="n">
        <f aca="false">(P13*Q13)*6</f>
        <v>0</v>
      </c>
      <c r="S13" s="4"/>
    </row>
    <row r="14" customFormat="false" ht="14.4" hidden="false" customHeight="false" outlineLevel="0" collapsed="false">
      <c r="A14" s="5"/>
      <c r="B14" s="5"/>
      <c r="C14" s="5"/>
      <c r="D14" s="5"/>
      <c r="E14" s="5"/>
      <c r="F14" s="5"/>
      <c r="G14" s="5"/>
      <c r="H14" s="5"/>
      <c r="I14" s="5"/>
      <c r="K14" s="12" t="n">
        <v>18</v>
      </c>
      <c r="L14" s="13" t="s">
        <v>21</v>
      </c>
      <c r="M14" s="14" t="s">
        <v>22</v>
      </c>
      <c r="N14" s="12" t="n">
        <v>20</v>
      </c>
      <c r="O14" s="15" t="n">
        <v>9.99</v>
      </c>
      <c r="P14" s="16" t="n">
        <v>5.99</v>
      </c>
      <c r="Q14" s="17"/>
      <c r="R14" s="18" t="n">
        <f aca="false">(P14*Q14)*6</f>
        <v>0</v>
      </c>
      <c r="S14" s="4"/>
    </row>
    <row r="15" customFormat="false" ht="14.4" hidden="false" customHeight="false" outlineLevel="0" collapsed="false">
      <c r="A15" s="5"/>
      <c r="B15" s="5"/>
      <c r="C15" s="5"/>
      <c r="D15" s="5"/>
      <c r="E15" s="5"/>
      <c r="F15" s="5"/>
      <c r="G15" s="5"/>
      <c r="H15" s="5"/>
      <c r="I15" s="5"/>
      <c r="K15" s="12" t="n">
        <v>19</v>
      </c>
      <c r="L15" s="13" t="s">
        <v>23</v>
      </c>
      <c r="M15" s="14" t="s">
        <v>24</v>
      </c>
      <c r="N15" s="12" t="n">
        <v>19</v>
      </c>
      <c r="O15" s="15" t="n">
        <v>7.9</v>
      </c>
      <c r="P15" s="16" t="n">
        <v>3.99</v>
      </c>
      <c r="Q15" s="17"/>
      <c r="R15" s="18" t="n">
        <f aca="false">(P15*Q15)*6</f>
        <v>0</v>
      </c>
      <c r="S15" s="4"/>
    </row>
    <row r="16" customFormat="false" ht="14.4" hidden="false" customHeight="false" outlineLevel="0" collapsed="false">
      <c r="A16" s="5"/>
      <c r="B16" s="5"/>
      <c r="C16" s="5"/>
      <c r="D16" s="5"/>
      <c r="E16" s="5"/>
      <c r="F16" s="5"/>
      <c r="G16" s="5"/>
      <c r="H16" s="5"/>
      <c r="I16" s="5"/>
      <c r="K16" s="12" t="n">
        <v>20</v>
      </c>
      <c r="L16" s="13" t="s">
        <v>25</v>
      </c>
      <c r="M16" s="14" t="s">
        <v>22</v>
      </c>
      <c r="N16" s="12" t="s">
        <v>13</v>
      </c>
      <c r="O16" s="15" t="n">
        <v>17.9</v>
      </c>
      <c r="P16" s="16" t="n">
        <v>12.9</v>
      </c>
      <c r="Q16" s="17"/>
      <c r="R16" s="18" t="n">
        <f aca="false">(P16*Q16)*6</f>
        <v>0</v>
      </c>
      <c r="S16" s="4"/>
    </row>
    <row r="17" customFormat="false" ht="14.4" hidden="false" customHeight="false" outlineLevel="0" collapsed="false">
      <c r="A17" s="5"/>
      <c r="B17" s="5"/>
      <c r="C17" s="5"/>
      <c r="D17" s="5"/>
      <c r="E17" s="5"/>
      <c r="F17" s="5"/>
      <c r="G17" s="5"/>
      <c r="H17" s="5"/>
      <c r="I17" s="5"/>
      <c r="K17" s="12" t="n">
        <v>21</v>
      </c>
      <c r="L17" s="13" t="s">
        <v>26</v>
      </c>
      <c r="M17" s="14" t="s">
        <v>22</v>
      </c>
      <c r="N17" s="12" t="n">
        <v>20</v>
      </c>
      <c r="O17" s="15" t="n">
        <v>19.9</v>
      </c>
      <c r="P17" s="16" t="n">
        <v>13.9</v>
      </c>
      <c r="Q17" s="17"/>
      <c r="R17" s="18" t="n">
        <f aca="false">(P17*Q17)*6</f>
        <v>0</v>
      </c>
      <c r="S17" s="4"/>
    </row>
    <row r="18" customFormat="false" ht="14.4" hidden="false" customHeight="false" outlineLevel="0" collapsed="false">
      <c r="A18" s="5"/>
      <c r="B18" s="5"/>
      <c r="C18" s="5"/>
      <c r="D18" s="5"/>
      <c r="E18" s="5"/>
      <c r="F18" s="5"/>
      <c r="G18" s="5"/>
      <c r="H18" s="5"/>
      <c r="I18" s="5"/>
      <c r="K18" s="12" t="n">
        <v>22</v>
      </c>
      <c r="L18" s="13" t="s">
        <v>27</v>
      </c>
      <c r="M18" s="14" t="s">
        <v>22</v>
      </c>
      <c r="N18" s="12" t="s">
        <v>28</v>
      </c>
      <c r="O18" s="15" t="n">
        <v>19.9</v>
      </c>
      <c r="P18" s="16" t="n">
        <v>14.9</v>
      </c>
      <c r="Q18" s="17"/>
      <c r="R18" s="18" t="n">
        <f aca="false">(P18*Q18)*6</f>
        <v>0</v>
      </c>
      <c r="S18" s="4"/>
    </row>
    <row r="19" customFormat="false" ht="14.55" hidden="false" customHeight="true" outlineLevel="0" collapsed="false">
      <c r="A19" s="19" t="s">
        <v>29</v>
      </c>
      <c r="B19" s="20"/>
      <c r="C19" s="21" t="s">
        <v>30</v>
      </c>
      <c r="D19" s="21"/>
      <c r="E19" s="21"/>
      <c r="F19" s="21"/>
      <c r="G19" s="21"/>
      <c r="H19" s="21"/>
      <c r="I19" s="21"/>
      <c r="K19" s="12" t="n">
        <v>23</v>
      </c>
      <c r="L19" s="13" t="s">
        <v>31</v>
      </c>
      <c r="M19" s="14" t="s">
        <v>22</v>
      </c>
      <c r="N19" s="12" t="s">
        <v>13</v>
      </c>
      <c r="O19" s="15" t="n">
        <v>32.9</v>
      </c>
      <c r="P19" s="16" t="n">
        <v>21.9</v>
      </c>
      <c r="Q19" s="17"/>
      <c r="R19" s="18" t="n">
        <f aca="false">(P19*Q19)*6</f>
        <v>0</v>
      </c>
      <c r="S19" s="4"/>
    </row>
    <row r="20" customFormat="false" ht="14.55" hidden="false" customHeight="true" outlineLevel="0" collapsed="false">
      <c r="A20" s="22"/>
      <c r="B20" s="23"/>
      <c r="C20" s="21" t="s">
        <v>32</v>
      </c>
      <c r="D20" s="21"/>
      <c r="E20" s="21"/>
      <c r="F20" s="21"/>
      <c r="G20" s="21"/>
      <c r="H20" s="21"/>
      <c r="I20" s="21"/>
      <c r="K20" s="12" t="n">
        <v>24</v>
      </c>
      <c r="L20" s="14" t="s">
        <v>33</v>
      </c>
      <c r="M20" s="14" t="s">
        <v>22</v>
      </c>
      <c r="N20" s="12" t="n">
        <v>19</v>
      </c>
      <c r="O20" s="15" t="n">
        <v>9.99</v>
      </c>
      <c r="P20" s="16" t="n">
        <v>5.99</v>
      </c>
      <c r="Q20" s="17"/>
      <c r="R20" s="18" t="n">
        <f aca="false">(P20*Q20)*6</f>
        <v>0</v>
      </c>
      <c r="S20" s="4"/>
    </row>
    <row r="21" customFormat="false" ht="18" hidden="false" customHeight="true" outlineLevel="0" collapsed="false">
      <c r="A21" s="24"/>
      <c r="B21" s="25"/>
      <c r="C21" s="26" t="s">
        <v>34</v>
      </c>
      <c r="D21" s="26"/>
      <c r="E21" s="26"/>
      <c r="F21" s="26"/>
      <c r="G21" s="26"/>
      <c r="H21" s="26"/>
      <c r="I21" s="26"/>
      <c r="K21" s="12" t="n">
        <v>25</v>
      </c>
      <c r="L21" s="14" t="s">
        <v>35</v>
      </c>
      <c r="M21" s="14" t="s">
        <v>24</v>
      </c>
      <c r="N21" s="12" t="n">
        <v>20</v>
      </c>
      <c r="O21" s="15" t="n">
        <v>7.99</v>
      </c>
      <c r="P21" s="16" t="n">
        <v>4.99</v>
      </c>
      <c r="Q21" s="17"/>
      <c r="R21" s="18" t="n">
        <f aca="false">(P21*Q21)*6</f>
        <v>0</v>
      </c>
      <c r="S21" s="4"/>
    </row>
    <row r="22" customFormat="false" ht="16.5" hidden="false" customHeight="true" outlineLevel="0" collapsed="false">
      <c r="K22" s="12" t="n">
        <v>26</v>
      </c>
      <c r="L22" s="14" t="s">
        <v>36</v>
      </c>
      <c r="M22" s="14" t="s">
        <v>22</v>
      </c>
      <c r="N22" s="12" t="s">
        <v>37</v>
      </c>
      <c r="O22" s="15" t="n">
        <v>12.9</v>
      </c>
      <c r="P22" s="16" t="n">
        <v>6.99</v>
      </c>
      <c r="Q22" s="17"/>
      <c r="R22" s="18" t="n">
        <f aca="false">(P22*Q22)*6</f>
        <v>0</v>
      </c>
      <c r="S22" s="4"/>
    </row>
    <row r="23" customFormat="false" ht="14.4" hidden="false" customHeight="false" outlineLevel="0" collapsed="false">
      <c r="A23" s="27" t="s">
        <v>38</v>
      </c>
      <c r="B23" s="28"/>
      <c r="C23" s="29" t="s">
        <v>39</v>
      </c>
      <c r="D23" s="30"/>
      <c r="E23" s="31" t="s">
        <v>40</v>
      </c>
      <c r="F23" s="28"/>
      <c r="G23" s="32"/>
      <c r="H23" s="33"/>
      <c r="I23" s="34"/>
      <c r="K23" s="12" t="n">
        <v>27</v>
      </c>
      <c r="L23" s="14" t="s">
        <v>41</v>
      </c>
      <c r="M23" s="14" t="s">
        <v>22</v>
      </c>
      <c r="N23" s="12" t="s">
        <v>42</v>
      </c>
      <c r="O23" s="15" t="n">
        <v>13.9</v>
      </c>
      <c r="P23" s="16" t="n">
        <v>8.99</v>
      </c>
      <c r="Q23" s="17"/>
      <c r="R23" s="18" t="n">
        <f aca="false">(P23*Q23)*6</f>
        <v>0</v>
      </c>
      <c r="S23" s="4"/>
    </row>
    <row r="24" customFormat="false" ht="14.4" hidden="false" customHeight="false" outlineLevel="0" collapsed="false">
      <c r="A24" s="35"/>
      <c r="B24" s="35"/>
      <c r="C24" s="36"/>
      <c r="D24" s="36"/>
      <c r="E24" s="36"/>
      <c r="F24" s="36"/>
      <c r="G24" s="36"/>
      <c r="H24" s="36"/>
      <c r="I24" s="36"/>
      <c r="K24" s="12" t="n">
        <v>29</v>
      </c>
      <c r="L24" s="14" t="s">
        <v>43</v>
      </c>
      <c r="M24" s="14" t="s">
        <v>22</v>
      </c>
      <c r="N24" s="12" t="s">
        <v>44</v>
      </c>
      <c r="O24" s="15" t="n">
        <v>9.99</v>
      </c>
      <c r="P24" s="16" t="n">
        <v>5.99</v>
      </c>
      <c r="Q24" s="17"/>
      <c r="R24" s="18" t="n">
        <f aca="false">(P24*Q24)*6</f>
        <v>0</v>
      </c>
      <c r="S24" s="4"/>
    </row>
    <row r="25" customFormat="false" ht="14.4" hidden="false" customHeight="false" outlineLevel="0" collapsed="false">
      <c r="A25" s="37" t="s">
        <v>45</v>
      </c>
      <c r="B25" s="38"/>
      <c r="C25" s="39" t="s">
        <v>46</v>
      </c>
      <c r="D25" s="38"/>
      <c r="E25" s="40" t="s">
        <v>47</v>
      </c>
      <c r="F25" s="41"/>
      <c r="G25" s="42"/>
      <c r="H25" s="43"/>
      <c r="I25" s="44"/>
      <c r="K25" s="12" t="n">
        <v>30</v>
      </c>
      <c r="L25" s="14" t="s">
        <v>48</v>
      </c>
      <c r="M25" s="14" t="s">
        <v>22</v>
      </c>
      <c r="N25" s="12" t="n">
        <v>19</v>
      </c>
      <c r="O25" s="15" t="n">
        <v>9.99</v>
      </c>
      <c r="P25" s="16" t="n">
        <v>6.99</v>
      </c>
      <c r="Q25" s="17"/>
      <c r="R25" s="18" t="n">
        <f aca="false">(P25*Q25)*6</f>
        <v>0</v>
      </c>
      <c r="S25" s="4"/>
    </row>
    <row r="26" customFormat="false" ht="14.4" hidden="false" customHeight="false" outlineLevel="0" collapsed="false">
      <c r="A26" s="45"/>
      <c r="B26" s="45"/>
      <c r="C26" s="45"/>
      <c r="D26" s="45"/>
      <c r="E26" s="45"/>
      <c r="F26" s="45"/>
      <c r="G26" s="45"/>
      <c r="H26" s="45"/>
      <c r="I26" s="45"/>
      <c r="K26" s="12" t="n">
        <v>31</v>
      </c>
      <c r="L26" s="14" t="s">
        <v>49</v>
      </c>
      <c r="M26" s="14" t="s">
        <v>22</v>
      </c>
      <c r="N26" s="12" t="n">
        <v>20</v>
      </c>
      <c r="O26" s="15" t="n">
        <v>12.5</v>
      </c>
      <c r="P26" s="16" t="n">
        <v>7.99</v>
      </c>
      <c r="Q26" s="17"/>
      <c r="R26" s="18" t="n">
        <f aca="false">(P26*Q26)*6</f>
        <v>0</v>
      </c>
      <c r="S26" s="4"/>
    </row>
    <row r="27" customFormat="false" ht="14.4" hidden="false" customHeight="false" outlineLevel="0" collapsed="false">
      <c r="A27" s="46"/>
      <c r="B27" s="47"/>
      <c r="C27" s="47"/>
      <c r="D27" s="47"/>
      <c r="E27" s="47"/>
      <c r="F27" s="47"/>
      <c r="G27" s="48"/>
      <c r="K27" s="49"/>
      <c r="L27" s="9" t="s">
        <v>50</v>
      </c>
      <c r="M27" s="50"/>
      <c r="N27" s="51"/>
      <c r="O27" s="11" t="s">
        <v>51</v>
      </c>
      <c r="P27" s="11" t="s">
        <v>52</v>
      </c>
      <c r="Q27" s="11" t="s">
        <v>53</v>
      </c>
      <c r="R27" s="52"/>
      <c r="S27" s="4"/>
    </row>
    <row r="28" customFormat="false" ht="18.75" hidden="false" customHeight="true" outlineLevel="0" collapsed="false">
      <c r="A28" s="53"/>
      <c r="B28" s="54"/>
      <c r="C28" s="55"/>
      <c r="D28" s="55"/>
      <c r="E28" s="55"/>
      <c r="F28" s="56"/>
      <c r="G28" s="57"/>
      <c r="H28" s="56"/>
      <c r="I28" s="58" t="s">
        <v>54</v>
      </c>
      <c r="K28" s="12" t="n">
        <v>33</v>
      </c>
      <c r="L28" s="59" t="s">
        <v>55</v>
      </c>
      <c r="M28" s="59" t="s">
        <v>56</v>
      </c>
      <c r="N28" s="59"/>
      <c r="O28" s="60" t="n">
        <v>99</v>
      </c>
      <c r="P28" s="61" t="n">
        <v>49.9</v>
      </c>
      <c r="Q28" s="17"/>
      <c r="R28" s="61" t="n">
        <f aca="false">(P28*Q28)*6</f>
        <v>0</v>
      </c>
      <c r="S28" s="4"/>
    </row>
    <row r="29" customFormat="false" ht="18" hidden="false" customHeight="true" outlineLevel="0" collapsed="false">
      <c r="A29" s="46"/>
      <c r="B29" s="47"/>
      <c r="C29" s="47"/>
      <c r="D29" s="47"/>
      <c r="E29" s="47"/>
      <c r="F29" s="47"/>
      <c r="G29" s="48"/>
      <c r="K29" s="12" t="n">
        <v>34</v>
      </c>
      <c r="L29" s="59" t="s">
        <v>57</v>
      </c>
      <c r="M29" s="59" t="s">
        <v>22</v>
      </c>
      <c r="N29" s="59" t="s">
        <v>28</v>
      </c>
      <c r="O29" s="60" t="n">
        <v>45</v>
      </c>
      <c r="P29" s="61" t="n">
        <v>35</v>
      </c>
      <c r="Q29" s="17"/>
      <c r="R29" s="61" t="n">
        <f aca="false">(P29*Q29)*3</f>
        <v>0</v>
      </c>
      <c r="S29" s="4"/>
    </row>
    <row r="30" customFormat="false" ht="18" hidden="false" customHeight="true" outlineLevel="0" collapsed="false">
      <c r="A30" s="46"/>
      <c r="B30" s="47"/>
      <c r="C30" s="47"/>
      <c r="D30" s="47"/>
      <c r="E30" s="47"/>
      <c r="F30" s="47"/>
      <c r="G30" s="48"/>
      <c r="K30" s="12" t="n">
        <v>35</v>
      </c>
      <c r="L30" s="59" t="s">
        <v>58</v>
      </c>
      <c r="M30" s="59" t="s">
        <v>22</v>
      </c>
      <c r="N30" s="59" t="n">
        <v>19</v>
      </c>
      <c r="O30" s="60" t="n">
        <v>59</v>
      </c>
      <c r="P30" s="61" t="n">
        <v>49</v>
      </c>
      <c r="Q30" s="17"/>
      <c r="R30" s="61" t="n">
        <f aca="false">(P30*Q30)*3</f>
        <v>0</v>
      </c>
      <c r="S30" s="4"/>
    </row>
    <row r="31" customFormat="false" ht="15.75" hidden="false" customHeight="true" outlineLevel="0" collapsed="false">
      <c r="A31" s="6" t="s">
        <v>0</v>
      </c>
      <c r="B31" s="6" t="s">
        <v>1</v>
      </c>
      <c r="C31" s="7" t="s">
        <v>2</v>
      </c>
      <c r="D31" s="7" t="s">
        <v>3</v>
      </c>
      <c r="E31" s="6" t="s">
        <v>4</v>
      </c>
      <c r="F31" s="7"/>
      <c r="G31" s="6"/>
      <c r="H31" s="6" t="s">
        <v>59</v>
      </c>
      <c r="I31" s="6" t="s">
        <v>7</v>
      </c>
      <c r="K31" s="12" t="n">
        <v>36</v>
      </c>
      <c r="L31" s="59" t="s">
        <v>60</v>
      </c>
      <c r="M31" s="59" t="s">
        <v>22</v>
      </c>
      <c r="N31" s="59" t="s">
        <v>61</v>
      </c>
      <c r="O31" s="60" t="n">
        <v>89</v>
      </c>
      <c r="P31" s="61" t="n">
        <v>69</v>
      </c>
      <c r="Q31" s="17"/>
      <c r="R31" s="61" t="n">
        <f aca="false">(P31*Q31)*3</f>
        <v>0</v>
      </c>
      <c r="S31" s="4"/>
    </row>
    <row r="32" customFormat="false" ht="20.55" hidden="false" customHeight="true" outlineLevel="0" collapsed="false">
      <c r="A32" s="6"/>
      <c r="B32" s="6"/>
      <c r="C32" s="7"/>
      <c r="D32" s="7"/>
      <c r="E32" s="6"/>
      <c r="F32" s="7"/>
      <c r="G32" s="6"/>
      <c r="H32" s="6"/>
      <c r="I32" s="6"/>
      <c r="K32" s="49"/>
      <c r="L32" s="9" t="s">
        <v>62</v>
      </c>
      <c r="M32" s="50"/>
      <c r="N32" s="51"/>
      <c r="O32" s="11" t="s">
        <v>51</v>
      </c>
      <c r="P32" s="11" t="s">
        <v>52</v>
      </c>
      <c r="Q32" s="11" t="s">
        <v>53</v>
      </c>
      <c r="R32" s="52"/>
      <c r="S32" s="4"/>
    </row>
    <row r="33" customFormat="false" ht="14.55" hidden="false" customHeight="true" outlineLevel="0" collapsed="false">
      <c r="A33" s="8"/>
      <c r="B33" s="62" t="s">
        <v>63</v>
      </c>
      <c r="C33" s="63"/>
      <c r="D33" s="63"/>
      <c r="E33" s="64"/>
      <c r="F33" s="63"/>
      <c r="G33" s="11" t="s">
        <v>64</v>
      </c>
      <c r="H33" s="64"/>
      <c r="I33" s="63"/>
      <c r="K33" s="12" t="n">
        <v>37</v>
      </c>
      <c r="L33" s="13" t="s">
        <v>65</v>
      </c>
      <c r="M33" s="14" t="s">
        <v>10</v>
      </c>
      <c r="N33" s="12" t="n">
        <v>19</v>
      </c>
      <c r="O33" s="15" t="n">
        <v>9.9</v>
      </c>
      <c r="P33" s="16" t="n">
        <v>5.99</v>
      </c>
      <c r="Q33" s="17"/>
      <c r="R33" s="65" t="n">
        <f aca="false">P33*6*Q33</f>
        <v>0</v>
      </c>
      <c r="S33" s="4"/>
    </row>
    <row r="34" customFormat="false" ht="19.5" hidden="false" customHeight="true" outlineLevel="0" collapsed="false">
      <c r="A34" s="66" t="n">
        <v>101</v>
      </c>
      <c r="B34" s="67" t="s">
        <v>66</v>
      </c>
      <c r="C34" s="67" t="s">
        <v>22</v>
      </c>
      <c r="D34" s="68" t="n">
        <v>19</v>
      </c>
      <c r="E34" s="69" t="n">
        <v>8.99</v>
      </c>
      <c r="F34" s="70"/>
      <c r="G34" s="69" t="n">
        <v>53.94</v>
      </c>
      <c r="H34" s="71"/>
      <c r="I34" s="69" t="n">
        <f aca="false">G34*H34</f>
        <v>0</v>
      </c>
      <c r="K34" s="12" t="n">
        <v>38</v>
      </c>
      <c r="L34" s="13" t="s">
        <v>67</v>
      </c>
      <c r="M34" s="14" t="s">
        <v>22</v>
      </c>
      <c r="N34" s="12" t="s">
        <v>13</v>
      </c>
      <c r="O34" s="15" t="n">
        <v>19.9</v>
      </c>
      <c r="P34" s="16" t="n">
        <v>12.9</v>
      </c>
      <c r="Q34" s="17"/>
      <c r="R34" s="65" t="n">
        <f aca="false">P34*6*Q34</f>
        <v>0</v>
      </c>
      <c r="S34" s="4"/>
    </row>
    <row r="35" customFormat="false" ht="17.25" hidden="false" customHeight="true" outlineLevel="0" collapsed="false">
      <c r="A35" s="66"/>
      <c r="B35" s="67" t="s">
        <v>68</v>
      </c>
      <c r="C35" s="67" t="s">
        <v>22</v>
      </c>
      <c r="D35" s="68" t="n">
        <v>20</v>
      </c>
      <c r="E35" s="69"/>
      <c r="F35" s="70"/>
      <c r="G35" s="69"/>
      <c r="H35" s="71"/>
      <c r="I35" s="69"/>
      <c r="K35" s="12" t="n">
        <v>39</v>
      </c>
      <c r="L35" s="13" t="s">
        <v>69</v>
      </c>
      <c r="M35" s="14" t="s">
        <v>22</v>
      </c>
      <c r="N35" s="12" t="n">
        <v>20</v>
      </c>
      <c r="O35" s="15" t="n">
        <v>26.9</v>
      </c>
      <c r="P35" s="16" t="n">
        <v>19.9</v>
      </c>
      <c r="Q35" s="17"/>
      <c r="R35" s="65" t="n">
        <f aca="false">P35*6*Q35</f>
        <v>0</v>
      </c>
      <c r="S35" s="4"/>
    </row>
    <row r="36" s="73" customFormat="true" ht="14.55" hidden="false" customHeight="true" outlineLevel="0" collapsed="false">
      <c r="A36" s="66"/>
      <c r="B36" s="67" t="s">
        <v>70</v>
      </c>
      <c r="C36" s="67" t="s">
        <v>22</v>
      </c>
      <c r="D36" s="68" t="s">
        <v>13</v>
      </c>
      <c r="E36" s="69"/>
      <c r="F36" s="70"/>
      <c r="G36" s="69"/>
      <c r="H36" s="71"/>
      <c r="I36" s="69"/>
      <c r="J36" s="72"/>
      <c r="K36" s="49"/>
      <c r="L36" s="9" t="s">
        <v>71</v>
      </c>
      <c r="M36" s="50"/>
      <c r="N36" s="51"/>
      <c r="O36" s="11" t="s">
        <v>51</v>
      </c>
      <c r="P36" s="11" t="s">
        <v>52</v>
      </c>
      <c r="Q36" s="11" t="s">
        <v>53</v>
      </c>
      <c r="R36" s="52"/>
    </row>
    <row r="37" s="73" customFormat="true" ht="17.25" hidden="false" customHeight="true" outlineLevel="0" collapsed="false">
      <c r="A37" s="74"/>
      <c r="B37" s="75"/>
      <c r="C37" s="75"/>
      <c r="D37" s="76"/>
      <c r="E37" s="77"/>
      <c r="F37" s="76"/>
      <c r="G37" s="77"/>
      <c r="H37" s="78"/>
      <c r="I37" s="77"/>
      <c r="J37" s="72"/>
      <c r="K37" s="12" t="n">
        <v>41</v>
      </c>
      <c r="L37" s="13" t="s">
        <v>72</v>
      </c>
      <c r="M37" s="14" t="s">
        <v>10</v>
      </c>
      <c r="N37" s="12" t="n">
        <v>18</v>
      </c>
      <c r="O37" s="15" t="n">
        <v>8.99</v>
      </c>
      <c r="P37" s="16" t="n">
        <v>6.99</v>
      </c>
      <c r="Q37" s="17"/>
      <c r="R37" s="18" t="n">
        <f aca="false">(P37*Q37)*6</f>
        <v>0</v>
      </c>
    </row>
    <row r="38" s="73" customFormat="true" ht="17.25" hidden="false" customHeight="true" outlineLevel="0" collapsed="false">
      <c r="A38" s="8"/>
      <c r="B38" s="62" t="s">
        <v>73</v>
      </c>
      <c r="C38" s="9"/>
      <c r="D38" s="9"/>
      <c r="E38" s="11" t="s">
        <v>51</v>
      </c>
      <c r="F38" s="9"/>
      <c r="G38" s="11" t="s">
        <v>64</v>
      </c>
      <c r="H38" s="11" t="s">
        <v>74</v>
      </c>
      <c r="I38" s="52"/>
      <c r="J38" s="72"/>
      <c r="K38" s="12" t="n">
        <v>42</v>
      </c>
      <c r="L38" s="13" t="s">
        <v>75</v>
      </c>
      <c r="M38" s="14" t="s">
        <v>22</v>
      </c>
      <c r="N38" s="12" t="n">
        <v>19</v>
      </c>
      <c r="O38" s="15" t="n">
        <v>11.9</v>
      </c>
      <c r="P38" s="16" t="n">
        <v>7.99</v>
      </c>
      <c r="Q38" s="17"/>
      <c r="R38" s="18" t="n">
        <f aca="false">(P38*Q38)*6</f>
        <v>0</v>
      </c>
    </row>
    <row r="39" customFormat="false" ht="15.75" hidden="false" customHeight="true" outlineLevel="0" collapsed="false">
      <c r="A39" s="12" t="n">
        <v>40</v>
      </c>
      <c r="B39" s="14" t="s">
        <v>76</v>
      </c>
      <c r="C39" s="14" t="s">
        <v>22</v>
      </c>
      <c r="D39" s="79" t="n">
        <v>20</v>
      </c>
      <c r="E39" s="15" t="n">
        <v>9.9</v>
      </c>
      <c r="F39" s="67"/>
      <c r="G39" s="69" t="n">
        <f aca="false">E39*6</f>
        <v>59.4</v>
      </c>
      <c r="H39" s="80"/>
      <c r="I39" s="81" t="n">
        <f aca="false">(E39*6)*H39</f>
        <v>0</v>
      </c>
      <c r="K39" s="12" t="n">
        <v>43</v>
      </c>
      <c r="L39" s="13" t="s">
        <v>77</v>
      </c>
      <c r="M39" s="14" t="s">
        <v>22</v>
      </c>
      <c r="N39" s="12" t="s">
        <v>78</v>
      </c>
      <c r="O39" s="15" t="n">
        <v>19.9</v>
      </c>
      <c r="P39" s="16" t="n">
        <v>12.9</v>
      </c>
      <c r="Q39" s="17"/>
      <c r="R39" s="18" t="n">
        <f aca="false">(P39*Q39)*6</f>
        <v>0</v>
      </c>
      <c r="S39" s="4"/>
    </row>
    <row r="40" s="83" customFormat="true" ht="16.2" hidden="false" customHeight="true" outlineLevel="0" collapsed="false">
      <c r="A40" s="12" t="n">
        <v>52</v>
      </c>
      <c r="B40" s="14" t="s">
        <v>79</v>
      </c>
      <c r="C40" s="14" t="s">
        <v>22</v>
      </c>
      <c r="D40" s="79" t="n">
        <v>18</v>
      </c>
      <c r="E40" s="15" t="n">
        <v>11.9</v>
      </c>
      <c r="F40" s="67"/>
      <c r="G40" s="69" t="n">
        <f aca="false">E40*6</f>
        <v>71.4</v>
      </c>
      <c r="H40" s="80"/>
      <c r="I40" s="81" t="n">
        <f aca="false">(E40*6)*H40</f>
        <v>0</v>
      </c>
      <c r="J40" s="82"/>
      <c r="K40" s="12" t="n">
        <v>44</v>
      </c>
      <c r="L40" s="13" t="s">
        <v>80</v>
      </c>
      <c r="M40" s="14" t="s">
        <v>22</v>
      </c>
      <c r="N40" s="12" t="n">
        <v>19</v>
      </c>
      <c r="O40" s="15" t="n">
        <v>18.9</v>
      </c>
      <c r="P40" s="16" t="n">
        <v>13.9</v>
      </c>
      <c r="Q40" s="17"/>
      <c r="R40" s="18" t="n">
        <f aca="false">(P40*Q40)*6</f>
        <v>0</v>
      </c>
    </row>
    <row r="41" s="83" customFormat="true" ht="16.2" hidden="false" customHeight="true" outlineLevel="0" collapsed="false">
      <c r="A41" s="12" t="n">
        <v>58</v>
      </c>
      <c r="B41" s="14" t="s">
        <v>81</v>
      </c>
      <c r="C41" s="14" t="s">
        <v>10</v>
      </c>
      <c r="D41" s="79" t="n">
        <v>19</v>
      </c>
      <c r="E41" s="15" t="n">
        <v>12.9</v>
      </c>
      <c r="F41" s="67"/>
      <c r="G41" s="69" t="n">
        <f aca="false">E41*6</f>
        <v>77.4</v>
      </c>
      <c r="H41" s="80"/>
      <c r="I41" s="81" t="n">
        <f aca="false">(E41*6)*H41</f>
        <v>0</v>
      </c>
      <c r="J41" s="82"/>
      <c r="K41" s="12" t="n">
        <v>45</v>
      </c>
      <c r="L41" s="13" t="s">
        <v>82</v>
      </c>
      <c r="M41" s="14" t="s">
        <v>22</v>
      </c>
      <c r="N41" s="12" t="n">
        <v>20</v>
      </c>
      <c r="O41" s="15" t="n">
        <v>19.5</v>
      </c>
      <c r="P41" s="16" t="n">
        <v>14.9</v>
      </c>
      <c r="Q41" s="17"/>
      <c r="R41" s="18" t="n">
        <f aca="false">(P41*Q41)*6</f>
        <v>0</v>
      </c>
    </row>
    <row r="42" s="83" customFormat="true" ht="16.2" hidden="false" customHeight="true" outlineLevel="0" collapsed="false">
      <c r="A42" s="12" t="n">
        <v>147</v>
      </c>
      <c r="B42" s="14" t="s">
        <v>83</v>
      </c>
      <c r="C42" s="14" t="s">
        <v>22</v>
      </c>
      <c r="D42" s="12" t="s">
        <v>13</v>
      </c>
      <c r="E42" s="15" t="n">
        <v>5.99</v>
      </c>
      <c r="F42" s="67"/>
      <c r="G42" s="69" t="n">
        <f aca="false">E42*6</f>
        <v>35.94</v>
      </c>
      <c r="H42" s="80"/>
      <c r="I42" s="81" t="n">
        <f aca="false">(E42*6)*H42</f>
        <v>0</v>
      </c>
      <c r="J42" s="82"/>
      <c r="K42" s="12" t="n">
        <v>46</v>
      </c>
      <c r="L42" s="13" t="s">
        <v>84</v>
      </c>
      <c r="M42" s="14" t="s">
        <v>22</v>
      </c>
      <c r="N42" s="12" t="n">
        <v>20</v>
      </c>
      <c r="O42" s="15" t="n">
        <v>24.9</v>
      </c>
      <c r="P42" s="16" t="n">
        <v>16.9</v>
      </c>
      <c r="Q42" s="17"/>
      <c r="R42" s="18" t="n">
        <f aca="false">(P42*Q42)*6</f>
        <v>0</v>
      </c>
    </row>
    <row r="43" customFormat="false" ht="16.2" hidden="false" customHeight="true" outlineLevel="0" collapsed="false">
      <c r="A43" s="12" t="n">
        <v>151</v>
      </c>
      <c r="B43" s="14" t="s">
        <v>85</v>
      </c>
      <c r="C43" s="14" t="s">
        <v>22</v>
      </c>
      <c r="D43" s="12" t="n">
        <v>19</v>
      </c>
      <c r="E43" s="15" t="n">
        <v>5.99</v>
      </c>
      <c r="F43" s="67"/>
      <c r="G43" s="69" t="n">
        <f aca="false">E43*6</f>
        <v>35.94</v>
      </c>
      <c r="H43" s="80"/>
      <c r="I43" s="81" t="n">
        <f aca="false">(E43*6)*H43</f>
        <v>0</v>
      </c>
      <c r="K43" s="49"/>
      <c r="L43" s="9" t="s">
        <v>86</v>
      </c>
      <c r="M43" s="50"/>
      <c r="N43" s="51"/>
      <c r="O43" s="11" t="s">
        <v>51</v>
      </c>
      <c r="P43" s="11" t="s">
        <v>52</v>
      </c>
      <c r="Q43" s="11" t="s">
        <v>53</v>
      </c>
      <c r="R43" s="52"/>
      <c r="S43" s="4"/>
    </row>
    <row r="44" s="83" customFormat="true" ht="16.2" hidden="false" customHeight="true" outlineLevel="0" collapsed="false">
      <c r="A44" s="12" t="n">
        <v>182</v>
      </c>
      <c r="B44" s="14" t="s">
        <v>87</v>
      </c>
      <c r="C44" s="14" t="s">
        <v>22</v>
      </c>
      <c r="D44" s="79" t="n">
        <v>20</v>
      </c>
      <c r="E44" s="15" t="n">
        <v>9.9</v>
      </c>
      <c r="F44" s="67"/>
      <c r="G44" s="69" t="n">
        <f aca="false">E44*6</f>
        <v>59.4</v>
      </c>
      <c r="H44" s="80"/>
      <c r="I44" s="81" t="n">
        <f aca="false">(E44*6)*H44</f>
        <v>0</v>
      </c>
      <c r="J44" s="67"/>
      <c r="K44" s="12" t="n">
        <v>48</v>
      </c>
      <c r="L44" s="14" t="s">
        <v>88</v>
      </c>
      <c r="M44" s="14" t="s">
        <v>22</v>
      </c>
      <c r="N44" s="12" t="n">
        <v>17</v>
      </c>
      <c r="O44" s="15" t="n">
        <v>25.9</v>
      </c>
      <c r="P44" s="16" t="n">
        <v>17.9</v>
      </c>
      <c r="Q44" s="17"/>
      <c r="R44" s="18" t="n">
        <f aca="false">(P44*Q44)*6</f>
        <v>0</v>
      </c>
    </row>
    <row r="45" s="83" customFormat="true" ht="16.2" hidden="false" customHeight="true" outlineLevel="0" collapsed="false">
      <c r="A45" s="74"/>
      <c r="B45" s="82"/>
      <c r="C45" s="82"/>
      <c r="D45" s="82"/>
      <c r="E45" s="82"/>
      <c r="F45" s="82"/>
      <c r="G45" s="82"/>
      <c r="H45" s="82"/>
      <c r="I45" s="82"/>
      <c r="J45" s="67"/>
      <c r="K45" s="12" t="n">
        <v>49</v>
      </c>
      <c r="L45" s="14" t="s">
        <v>89</v>
      </c>
      <c r="M45" s="14" t="s">
        <v>22</v>
      </c>
      <c r="N45" s="12" t="n">
        <v>20</v>
      </c>
      <c r="O45" s="15" t="n">
        <v>31.9</v>
      </c>
      <c r="P45" s="16" t="n">
        <v>21.9</v>
      </c>
      <c r="Q45" s="17"/>
      <c r="R45" s="18" t="n">
        <f aca="false">(P45*Q45)*6</f>
        <v>0</v>
      </c>
    </row>
    <row r="46" s="83" customFormat="true" ht="16.2" hidden="false" customHeight="true" outlineLevel="0" collapsed="false">
      <c r="A46" s="8"/>
      <c r="B46" s="62" t="s">
        <v>90</v>
      </c>
      <c r="C46" s="9"/>
      <c r="D46" s="9"/>
      <c r="E46" s="11" t="s">
        <v>51</v>
      </c>
      <c r="F46" s="11" t="s">
        <v>91</v>
      </c>
      <c r="G46" s="11" t="s">
        <v>64</v>
      </c>
      <c r="H46" s="11" t="s">
        <v>74</v>
      </c>
      <c r="I46" s="9"/>
      <c r="J46" s="67"/>
      <c r="K46" s="12" t="n">
        <v>50</v>
      </c>
      <c r="L46" s="14" t="s">
        <v>92</v>
      </c>
      <c r="M46" s="14" t="s">
        <v>22</v>
      </c>
      <c r="N46" s="12" t="n">
        <v>20</v>
      </c>
      <c r="O46" s="15" t="n">
        <v>41.9</v>
      </c>
      <c r="P46" s="16" t="n">
        <v>29</v>
      </c>
      <c r="Q46" s="17"/>
      <c r="R46" s="18" t="n">
        <f aca="false">(P46*Q46)*6</f>
        <v>0</v>
      </c>
    </row>
    <row r="47" s="83" customFormat="true" ht="16.2" hidden="false" customHeight="true" outlineLevel="0" collapsed="false">
      <c r="A47" s="84" t="n">
        <v>11</v>
      </c>
      <c r="B47" s="14" t="s">
        <v>93</v>
      </c>
      <c r="C47" s="14" t="s">
        <v>10</v>
      </c>
      <c r="D47" s="68" t="s">
        <v>94</v>
      </c>
      <c r="E47" s="15" t="n">
        <v>14.9</v>
      </c>
      <c r="F47" s="69" t="n">
        <v>3.99</v>
      </c>
      <c r="G47" s="69" t="n">
        <f aca="false">F47*12</f>
        <v>47.88</v>
      </c>
      <c r="H47" s="71"/>
      <c r="I47" s="69" t="n">
        <f aca="false">(F47*12)*H47</f>
        <v>0</v>
      </c>
      <c r="J47" s="67"/>
      <c r="K47" s="12" t="n">
        <v>51</v>
      </c>
      <c r="L47" s="14" t="s">
        <v>95</v>
      </c>
      <c r="M47" s="14" t="s">
        <v>22</v>
      </c>
      <c r="N47" s="12" t="s">
        <v>13</v>
      </c>
      <c r="O47" s="15" t="n">
        <v>49.9</v>
      </c>
      <c r="P47" s="16" t="n">
        <v>35</v>
      </c>
      <c r="Q47" s="17"/>
      <c r="R47" s="18" t="n">
        <f aca="false">(P47*Q47)*6</f>
        <v>0</v>
      </c>
    </row>
    <row r="48" s="83" customFormat="true" ht="16.2" hidden="false" customHeight="true" outlineLevel="0" collapsed="false">
      <c r="A48" s="84"/>
      <c r="B48" s="14" t="s">
        <v>96</v>
      </c>
      <c r="C48" s="14" t="s">
        <v>10</v>
      </c>
      <c r="D48" s="68" t="n">
        <v>20</v>
      </c>
      <c r="E48" s="15" t="n">
        <v>7.9</v>
      </c>
      <c r="F48" s="69"/>
      <c r="G48" s="69"/>
      <c r="H48" s="71"/>
      <c r="I48" s="69"/>
      <c r="J48" s="67"/>
      <c r="K48" s="49"/>
      <c r="L48" s="9" t="s">
        <v>97</v>
      </c>
      <c r="M48" s="50"/>
      <c r="N48" s="51"/>
      <c r="O48" s="11" t="s">
        <v>51</v>
      </c>
      <c r="P48" s="11" t="s">
        <v>52</v>
      </c>
      <c r="Q48" s="11" t="s">
        <v>53</v>
      </c>
      <c r="R48" s="52"/>
    </row>
    <row r="49" s="83" customFormat="true" ht="16.2" hidden="false" customHeight="true" outlineLevel="0" collapsed="false">
      <c r="A49" s="84" t="n">
        <v>28</v>
      </c>
      <c r="B49" s="14" t="s">
        <v>98</v>
      </c>
      <c r="C49" s="14" t="s">
        <v>22</v>
      </c>
      <c r="D49" s="68" t="s">
        <v>42</v>
      </c>
      <c r="E49" s="15" t="n">
        <v>10.5</v>
      </c>
      <c r="F49" s="69" t="n">
        <v>3.99</v>
      </c>
      <c r="G49" s="69" t="n">
        <f aca="false">F49*12</f>
        <v>47.88</v>
      </c>
      <c r="H49" s="71"/>
      <c r="I49" s="69" t="n">
        <f aca="false">(F49*12)*H49</f>
        <v>0</v>
      </c>
      <c r="J49" s="67"/>
      <c r="K49" s="12" t="n">
        <v>53</v>
      </c>
      <c r="L49" s="13" t="s">
        <v>99</v>
      </c>
      <c r="M49" s="14" t="s">
        <v>22</v>
      </c>
      <c r="N49" s="12" t="n">
        <v>18</v>
      </c>
      <c r="O49" s="15" t="n">
        <v>12.9</v>
      </c>
      <c r="P49" s="16" t="n">
        <v>7.99</v>
      </c>
      <c r="Q49" s="17"/>
      <c r="R49" s="18" t="n">
        <f aca="false">(P49*Q49)*6</f>
        <v>0</v>
      </c>
    </row>
    <row r="50" s="83" customFormat="true" ht="16.2" hidden="false" customHeight="true" outlineLevel="0" collapsed="false">
      <c r="A50" s="84"/>
      <c r="B50" s="14" t="s">
        <v>100</v>
      </c>
      <c r="C50" s="14" t="s">
        <v>22</v>
      </c>
      <c r="D50" s="68" t="s">
        <v>101</v>
      </c>
      <c r="E50" s="15" t="n">
        <v>7.9</v>
      </c>
      <c r="F50" s="69"/>
      <c r="G50" s="69"/>
      <c r="H50" s="71"/>
      <c r="I50" s="69"/>
      <c r="J50" s="67"/>
      <c r="K50" s="12" t="n">
        <v>54</v>
      </c>
      <c r="L50" s="13" t="s">
        <v>102</v>
      </c>
      <c r="M50" s="14" t="s">
        <v>22</v>
      </c>
      <c r="N50" s="12" t="n">
        <v>20</v>
      </c>
      <c r="O50" s="15" t="n">
        <v>35</v>
      </c>
      <c r="P50" s="16" t="n">
        <v>22.9</v>
      </c>
      <c r="Q50" s="17"/>
      <c r="R50" s="18" t="n">
        <f aca="false">(P50*Q50)*6</f>
        <v>0</v>
      </c>
    </row>
    <row r="51" s="86" customFormat="true" ht="16.2" hidden="false" customHeight="true" outlineLevel="0" collapsed="false">
      <c r="A51" s="84" t="n">
        <v>32</v>
      </c>
      <c r="B51" s="14" t="s">
        <v>103</v>
      </c>
      <c r="C51" s="14" t="s">
        <v>22</v>
      </c>
      <c r="D51" s="68" t="n">
        <v>16</v>
      </c>
      <c r="E51" s="15" t="n">
        <v>9.99</v>
      </c>
      <c r="F51" s="69" t="n">
        <v>3.99</v>
      </c>
      <c r="G51" s="69" t="n">
        <f aca="false">F51*12</f>
        <v>47.88</v>
      </c>
      <c r="H51" s="71"/>
      <c r="I51" s="69" t="n">
        <f aca="false">(F51*12)*H51</f>
        <v>0</v>
      </c>
      <c r="J51" s="85"/>
      <c r="K51" s="12" t="n">
        <v>55</v>
      </c>
      <c r="L51" s="13" t="s">
        <v>104</v>
      </c>
      <c r="M51" s="14" t="s">
        <v>10</v>
      </c>
      <c r="N51" s="12" t="n">
        <v>20</v>
      </c>
      <c r="O51" s="15" t="n">
        <v>25</v>
      </c>
      <c r="P51" s="16" t="n">
        <v>16.9</v>
      </c>
      <c r="Q51" s="17"/>
      <c r="R51" s="18" t="n">
        <f aca="false">(P51*Q51)*6</f>
        <v>0</v>
      </c>
    </row>
    <row r="52" s="87" customFormat="true" ht="13.8" hidden="false" customHeight="false" outlineLevel="0" collapsed="false">
      <c r="A52" s="84"/>
      <c r="B52" s="14" t="s">
        <v>105</v>
      </c>
      <c r="C52" s="14" t="s">
        <v>22</v>
      </c>
      <c r="D52" s="68" t="s">
        <v>106</v>
      </c>
      <c r="E52" s="15" t="n">
        <v>8.9</v>
      </c>
      <c r="F52" s="69"/>
      <c r="G52" s="69"/>
      <c r="H52" s="71"/>
      <c r="I52" s="69"/>
      <c r="J52" s="67"/>
      <c r="K52" s="12" t="n">
        <v>56</v>
      </c>
      <c r="L52" s="13" t="s">
        <v>107</v>
      </c>
      <c r="M52" s="14" t="s">
        <v>10</v>
      </c>
      <c r="N52" s="12" t="n">
        <v>20</v>
      </c>
      <c r="O52" s="15" t="n">
        <v>55</v>
      </c>
      <c r="P52" s="16" t="n">
        <v>45.9</v>
      </c>
      <c r="Q52" s="17"/>
      <c r="R52" s="18" t="n">
        <f aca="false">(P52*Q52)*6</f>
        <v>0</v>
      </c>
    </row>
    <row r="53" s="87" customFormat="true" ht="13.8" hidden="false" customHeight="false" outlineLevel="0" collapsed="false">
      <c r="A53" s="84" t="n">
        <v>47</v>
      </c>
      <c r="B53" s="14" t="s">
        <v>108</v>
      </c>
      <c r="C53" s="14" t="s">
        <v>22</v>
      </c>
      <c r="D53" s="68" t="n">
        <v>20</v>
      </c>
      <c r="E53" s="15" t="n">
        <v>15</v>
      </c>
      <c r="F53" s="69" t="n">
        <v>6.99</v>
      </c>
      <c r="G53" s="69" t="n">
        <f aca="false">F53*12</f>
        <v>83.88</v>
      </c>
      <c r="H53" s="71"/>
      <c r="I53" s="69" t="n">
        <f aca="false">(F53*12)*H53</f>
        <v>0</v>
      </c>
      <c r="J53" s="67"/>
      <c r="K53" s="12" t="n">
        <v>57</v>
      </c>
      <c r="L53" s="13" t="s">
        <v>109</v>
      </c>
      <c r="M53" s="14" t="s">
        <v>10</v>
      </c>
      <c r="N53" s="12" t="n">
        <v>20</v>
      </c>
      <c r="O53" s="15" t="n">
        <v>70</v>
      </c>
      <c r="P53" s="16" t="n">
        <v>59.9</v>
      </c>
      <c r="Q53" s="17"/>
      <c r="R53" s="18" t="n">
        <f aca="false">(P53*Q53)*6</f>
        <v>0</v>
      </c>
    </row>
    <row r="54" s="87" customFormat="true" ht="14.4" hidden="false" customHeight="false" outlineLevel="0" collapsed="false">
      <c r="A54" s="84"/>
      <c r="B54" s="14" t="s">
        <v>110</v>
      </c>
      <c r="C54" s="14" t="s">
        <v>22</v>
      </c>
      <c r="D54" s="68" t="s">
        <v>28</v>
      </c>
      <c r="E54" s="15" t="n">
        <v>8.99</v>
      </c>
      <c r="F54" s="69"/>
      <c r="G54" s="69"/>
      <c r="H54" s="71"/>
      <c r="I54" s="69"/>
      <c r="J54" s="67"/>
      <c r="K54" s="49"/>
      <c r="L54" s="9"/>
      <c r="M54" s="50"/>
      <c r="N54" s="51"/>
      <c r="O54" s="11" t="s">
        <v>51</v>
      </c>
      <c r="P54" s="11" t="s">
        <v>52</v>
      </c>
      <c r="Q54" s="11" t="s">
        <v>53</v>
      </c>
      <c r="R54" s="52"/>
    </row>
    <row r="55" s="87" customFormat="true" ht="13.8" hidden="false" customHeight="false" outlineLevel="0" collapsed="false">
      <c r="A55" s="84" t="n">
        <v>89</v>
      </c>
      <c r="B55" s="14" t="s">
        <v>111</v>
      </c>
      <c r="C55" s="14" t="s">
        <v>22</v>
      </c>
      <c r="D55" s="68" t="s">
        <v>13</v>
      </c>
      <c r="E55" s="15" t="n">
        <v>12.9</v>
      </c>
      <c r="F55" s="69" t="n">
        <v>4.99</v>
      </c>
      <c r="G55" s="69" t="n">
        <f aca="false">F55*12</f>
        <v>59.88</v>
      </c>
      <c r="H55" s="71"/>
      <c r="I55" s="69" t="n">
        <f aca="false">(F55*12)*H55</f>
        <v>0</v>
      </c>
      <c r="J55" s="67"/>
      <c r="K55" s="12" t="n">
        <v>59</v>
      </c>
      <c r="L55" s="13" t="s">
        <v>112</v>
      </c>
      <c r="M55" s="14" t="s">
        <v>10</v>
      </c>
      <c r="N55" s="12" t="s">
        <v>113</v>
      </c>
      <c r="O55" s="15" t="n">
        <v>24.9</v>
      </c>
      <c r="P55" s="16" t="n">
        <v>17.9</v>
      </c>
      <c r="Q55" s="17"/>
      <c r="R55" s="18" t="n">
        <f aca="false">(P55*Q55)*6</f>
        <v>0</v>
      </c>
    </row>
    <row r="56" s="87" customFormat="true" ht="13.8" hidden="false" customHeight="false" outlineLevel="0" collapsed="false">
      <c r="A56" s="84" t="s">
        <v>114</v>
      </c>
      <c r="B56" s="14" t="s">
        <v>115</v>
      </c>
      <c r="C56" s="14" t="s">
        <v>22</v>
      </c>
      <c r="D56" s="68" t="n">
        <v>20</v>
      </c>
      <c r="E56" s="15" t="n">
        <v>9.5</v>
      </c>
      <c r="F56" s="69"/>
      <c r="G56" s="69"/>
      <c r="H56" s="71"/>
      <c r="I56" s="69"/>
      <c r="J56" s="67"/>
      <c r="K56" s="12" t="n">
        <v>60</v>
      </c>
      <c r="L56" s="13" t="s">
        <v>116</v>
      </c>
      <c r="M56" s="14" t="s">
        <v>10</v>
      </c>
      <c r="N56" s="12" t="s">
        <v>13</v>
      </c>
      <c r="O56" s="15" t="n">
        <v>12.9</v>
      </c>
      <c r="P56" s="16" t="n">
        <v>7.99</v>
      </c>
      <c r="Q56" s="17"/>
      <c r="R56" s="18" t="n">
        <f aca="false">(P56*Q56)*6</f>
        <v>0</v>
      </c>
    </row>
    <row r="57" s="87" customFormat="true" ht="13.8" hidden="false" customHeight="false" outlineLevel="0" collapsed="false">
      <c r="A57" s="84" t="n">
        <v>114</v>
      </c>
      <c r="B57" s="14" t="s">
        <v>117</v>
      </c>
      <c r="C57" s="14" t="s">
        <v>10</v>
      </c>
      <c r="D57" s="68" t="n">
        <v>20</v>
      </c>
      <c r="E57" s="15" t="n">
        <v>9.9</v>
      </c>
      <c r="F57" s="69" t="n">
        <v>3.99</v>
      </c>
      <c r="G57" s="69" t="n">
        <f aca="false">F57*12</f>
        <v>47.88</v>
      </c>
      <c r="H57" s="71"/>
      <c r="I57" s="69" t="n">
        <f aca="false">(F57*12)*H57</f>
        <v>0</v>
      </c>
      <c r="J57" s="67"/>
      <c r="K57" s="12" t="n">
        <v>61</v>
      </c>
      <c r="L57" s="13" t="s">
        <v>116</v>
      </c>
      <c r="M57" s="14" t="s">
        <v>22</v>
      </c>
      <c r="N57" s="12" t="n">
        <v>19</v>
      </c>
      <c r="O57" s="15" t="n">
        <v>12.9</v>
      </c>
      <c r="P57" s="16" t="n">
        <v>7.99</v>
      </c>
      <c r="Q57" s="17"/>
      <c r="R57" s="18" t="n">
        <f aca="false">(P57*Q57)*6</f>
        <v>0</v>
      </c>
    </row>
    <row r="58" s="87" customFormat="true" ht="13.8" hidden="false" customHeight="false" outlineLevel="0" collapsed="false">
      <c r="A58" s="84"/>
      <c r="B58" s="14" t="s">
        <v>118</v>
      </c>
      <c r="C58" s="14" t="s">
        <v>22</v>
      </c>
      <c r="D58" s="68" t="s">
        <v>119</v>
      </c>
      <c r="E58" s="15" t="n">
        <v>13.9</v>
      </c>
      <c r="F58" s="69"/>
      <c r="G58" s="69"/>
      <c r="H58" s="71"/>
      <c r="I58" s="69"/>
      <c r="J58" s="67"/>
      <c r="K58" s="12" t="n">
        <v>62</v>
      </c>
      <c r="L58" s="13" t="s">
        <v>120</v>
      </c>
      <c r="M58" s="14" t="s">
        <v>10</v>
      </c>
      <c r="N58" s="12" t="n">
        <v>20</v>
      </c>
      <c r="O58" s="15" t="n">
        <v>14.9</v>
      </c>
      <c r="P58" s="16" t="n">
        <v>9.99</v>
      </c>
      <c r="Q58" s="17"/>
      <c r="R58" s="18" t="n">
        <f aca="false">(P58*Q58)*6</f>
        <v>0</v>
      </c>
    </row>
    <row r="59" s="87" customFormat="true" ht="13.8" hidden="false" customHeight="false" outlineLevel="0" collapsed="false">
      <c r="A59" s="84" t="n">
        <v>128</v>
      </c>
      <c r="B59" s="14" t="s">
        <v>121</v>
      </c>
      <c r="C59" s="14" t="s">
        <v>22</v>
      </c>
      <c r="D59" s="68" t="n">
        <v>19</v>
      </c>
      <c r="E59" s="15" t="n">
        <v>7.99</v>
      </c>
      <c r="F59" s="69" t="n">
        <v>3.99</v>
      </c>
      <c r="G59" s="69" t="n">
        <f aca="false">F59*12</f>
        <v>47.88</v>
      </c>
      <c r="H59" s="71"/>
      <c r="I59" s="69" t="n">
        <f aca="false">(F59*12)*H59</f>
        <v>0</v>
      </c>
      <c r="J59" s="67"/>
      <c r="K59" s="12" t="n">
        <v>63</v>
      </c>
      <c r="L59" s="13" t="s">
        <v>122</v>
      </c>
      <c r="M59" s="14" t="s">
        <v>10</v>
      </c>
      <c r="N59" s="12" t="n">
        <v>19</v>
      </c>
      <c r="O59" s="15" t="n">
        <v>8.9</v>
      </c>
      <c r="P59" s="16" t="n">
        <v>4.99</v>
      </c>
      <c r="Q59" s="17"/>
      <c r="R59" s="18" t="n">
        <f aca="false">(P59*Q59)*6</f>
        <v>0</v>
      </c>
    </row>
    <row r="60" s="87" customFormat="true" ht="14.4" hidden="false" customHeight="false" outlineLevel="0" collapsed="false">
      <c r="A60" s="84"/>
      <c r="B60" s="14" t="s">
        <v>123</v>
      </c>
      <c r="C60" s="14" t="s">
        <v>22</v>
      </c>
      <c r="D60" s="68" t="n">
        <v>20</v>
      </c>
      <c r="E60" s="15" t="n">
        <v>7.99</v>
      </c>
      <c r="F60" s="69"/>
      <c r="G60" s="69"/>
      <c r="H60" s="71"/>
      <c r="I60" s="69"/>
      <c r="J60" s="67"/>
      <c r="K60" s="49"/>
      <c r="L60" s="9" t="s">
        <v>124</v>
      </c>
      <c r="M60" s="50"/>
      <c r="N60" s="51"/>
      <c r="O60" s="11" t="s">
        <v>51</v>
      </c>
      <c r="P60" s="11" t="s">
        <v>52</v>
      </c>
      <c r="Q60" s="11" t="s">
        <v>53</v>
      </c>
      <c r="R60" s="52"/>
    </row>
    <row r="61" s="87" customFormat="true" ht="13.8" hidden="false" customHeight="false" outlineLevel="0" collapsed="false">
      <c r="A61" s="84" t="n">
        <v>160</v>
      </c>
      <c r="B61" s="14" t="s">
        <v>125</v>
      </c>
      <c r="C61" s="14" t="s">
        <v>22</v>
      </c>
      <c r="D61" s="68" t="n">
        <v>19</v>
      </c>
      <c r="E61" s="15" t="n">
        <v>10.9</v>
      </c>
      <c r="F61" s="69" t="n">
        <v>4.99</v>
      </c>
      <c r="G61" s="69" t="n">
        <f aca="false">F61*12</f>
        <v>59.88</v>
      </c>
      <c r="H61" s="71"/>
      <c r="I61" s="69" t="n">
        <f aca="false">(F61*12)*H61</f>
        <v>0</v>
      </c>
      <c r="J61" s="67"/>
      <c r="K61" s="12" t="n">
        <v>64</v>
      </c>
      <c r="L61" s="14" t="s">
        <v>126</v>
      </c>
      <c r="M61" s="14" t="s">
        <v>10</v>
      </c>
      <c r="N61" s="12"/>
      <c r="O61" s="15" t="n">
        <v>9.95</v>
      </c>
      <c r="P61" s="16" t="n">
        <v>6.99</v>
      </c>
      <c r="Q61" s="17"/>
      <c r="R61" s="18" t="n">
        <f aca="false">(P61*Q61)*6</f>
        <v>0</v>
      </c>
    </row>
    <row r="62" s="87" customFormat="true" ht="13.8" hidden="false" customHeight="false" outlineLevel="0" collapsed="false">
      <c r="A62" s="12"/>
      <c r="B62" s="14" t="s">
        <v>127</v>
      </c>
      <c r="C62" s="14" t="s">
        <v>22</v>
      </c>
      <c r="D62" s="68" t="n">
        <v>19</v>
      </c>
      <c r="E62" s="15" t="n">
        <v>11.99</v>
      </c>
      <c r="F62" s="69"/>
      <c r="G62" s="69"/>
      <c r="H62" s="71"/>
      <c r="I62" s="69"/>
      <c r="J62" s="67"/>
      <c r="K62" s="12" t="n">
        <v>65</v>
      </c>
      <c r="L62" s="14" t="s">
        <v>128</v>
      </c>
      <c r="M62" s="14" t="s">
        <v>24</v>
      </c>
      <c r="N62" s="12"/>
      <c r="O62" s="15" t="n">
        <v>10.95</v>
      </c>
      <c r="P62" s="16" t="n">
        <v>7.99</v>
      </c>
      <c r="Q62" s="17"/>
      <c r="R62" s="18" t="n">
        <f aca="false">(P62*Q62)*6</f>
        <v>0</v>
      </c>
    </row>
    <row r="63" s="87" customFormat="true" ht="13.8" hidden="false" customHeight="false" outlineLevel="0" collapsed="false">
      <c r="A63" s="84" t="n">
        <v>166</v>
      </c>
      <c r="B63" s="14" t="s">
        <v>129</v>
      </c>
      <c r="C63" s="14" t="s">
        <v>22</v>
      </c>
      <c r="D63" s="68" t="s">
        <v>42</v>
      </c>
      <c r="E63" s="15" t="n">
        <v>8.9</v>
      </c>
      <c r="F63" s="69" t="n">
        <v>3.99</v>
      </c>
      <c r="G63" s="69" t="n">
        <f aca="false">F63*12</f>
        <v>47.88</v>
      </c>
      <c r="H63" s="71"/>
      <c r="I63" s="69" t="n">
        <f aca="false">(F63*12)*H63</f>
        <v>0</v>
      </c>
      <c r="J63" s="67"/>
      <c r="K63" s="12" t="n">
        <v>66</v>
      </c>
      <c r="L63" s="14" t="s">
        <v>130</v>
      </c>
      <c r="M63" s="14" t="s">
        <v>22</v>
      </c>
      <c r="N63" s="12" t="s">
        <v>13</v>
      </c>
      <c r="O63" s="15" t="n">
        <v>9.95</v>
      </c>
      <c r="P63" s="16" t="n">
        <v>7.99</v>
      </c>
      <c r="Q63" s="17"/>
      <c r="R63" s="18" t="n">
        <f aca="false">(P63*Q63)*6</f>
        <v>0</v>
      </c>
    </row>
    <row r="64" s="83" customFormat="true" ht="16.2" hidden="false" customHeight="true" outlineLevel="0" collapsed="false">
      <c r="A64" s="84"/>
      <c r="B64" s="14" t="s">
        <v>131</v>
      </c>
      <c r="C64" s="14" t="s">
        <v>22</v>
      </c>
      <c r="D64" s="68" t="n">
        <v>20</v>
      </c>
      <c r="E64" s="15" t="n">
        <v>8.9</v>
      </c>
      <c r="F64" s="69"/>
      <c r="G64" s="69"/>
      <c r="H64" s="71"/>
      <c r="I64" s="69"/>
      <c r="J64" s="67"/>
      <c r="K64" s="12" t="n">
        <v>67</v>
      </c>
      <c r="L64" s="14" t="s">
        <v>132</v>
      </c>
      <c r="M64" s="14" t="s">
        <v>10</v>
      </c>
      <c r="N64" s="12" t="s">
        <v>13</v>
      </c>
      <c r="O64" s="15" t="n">
        <v>9.95</v>
      </c>
      <c r="P64" s="16" t="n">
        <v>7.99</v>
      </c>
      <c r="Q64" s="17"/>
      <c r="R64" s="18" t="n">
        <f aca="false">(P64*Q64)*6</f>
        <v>0</v>
      </c>
    </row>
    <row r="65" s="83" customFormat="true" ht="16.2" hidden="false" customHeight="true" outlineLevel="0" collapsed="false">
      <c r="A65" s="84" t="n">
        <v>172</v>
      </c>
      <c r="B65" s="14" t="s">
        <v>133</v>
      </c>
      <c r="C65" s="88" t="s">
        <v>22</v>
      </c>
      <c r="D65" s="68" t="n">
        <v>20</v>
      </c>
      <c r="E65" s="89" t="n">
        <v>15.9</v>
      </c>
      <c r="F65" s="69" t="n">
        <v>5.99</v>
      </c>
      <c r="G65" s="69" t="n">
        <f aca="false">F65*12</f>
        <v>71.88</v>
      </c>
      <c r="H65" s="71"/>
      <c r="I65" s="69" t="n">
        <f aca="false">(F65*12)*H65</f>
        <v>0</v>
      </c>
      <c r="J65" s="67"/>
      <c r="K65" s="12" t="n">
        <v>68</v>
      </c>
      <c r="L65" s="14" t="s">
        <v>134</v>
      </c>
      <c r="M65" s="14" t="s">
        <v>22</v>
      </c>
      <c r="N65" s="12" t="s">
        <v>42</v>
      </c>
      <c r="O65" s="15" t="n">
        <v>15</v>
      </c>
      <c r="P65" s="16" t="n">
        <v>10.9</v>
      </c>
      <c r="Q65" s="17"/>
      <c r="R65" s="18" t="n">
        <f aca="false">(P65*Q65)*6</f>
        <v>0</v>
      </c>
    </row>
    <row r="66" s="83" customFormat="true" ht="16.2" hidden="false" customHeight="true" outlineLevel="0" collapsed="false">
      <c r="A66" s="84"/>
      <c r="B66" s="14" t="s">
        <v>135</v>
      </c>
      <c r="C66" s="88" t="s">
        <v>22</v>
      </c>
      <c r="D66" s="68" t="s">
        <v>42</v>
      </c>
      <c r="E66" s="89" t="n">
        <v>15.9</v>
      </c>
      <c r="F66" s="69"/>
      <c r="G66" s="69"/>
      <c r="H66" s="71"/>
      <c r="I66" s="69"/>
      <c r="J66" s="67"/>
      <c r="K66" s="12" t="n">
        <v>69</v>
      </c>
      <c r="L66" s="14" t="s">
        <v>136</v>
      </c>
      <c r="M66" s="14" t="s">
        <v>10</v>
      </c>
      <c r="N66" s="12" t="s">
        <v>42</v>
      </c>
      <c r="O66" s="15" t="n">
        <v>15</v>
      </c>
      <c r="P66" s="16" t="n">
        <v>10.9</v>
      </c>
      <c r="Q66" s="17"/>
      <c r="R66" s="18" t="n">
        <f aca="false">(P66*Q66)*6</f>
        <v>0</v>
      </c>
    </row>
    <row r="67" s="87" customFormat="true" ht="14.4" hidden="false" customHeight="false" outlineLevel="0" collapsed="false">
      <c r="A67" s="84" t="n">
        <v>199</v>
      </c>
      <c r="B67" s="14" t="s">
        <v>137</v>
      </c>
      <c r="C67" s="14" t="s">
        <v>10</v>
      </c>
      <c r="D67" s="68" t="s">
        <v>13</v>
      </c>
      <c r="E67" s="15" t="n">
        <v>7.99</v>
      </c>
      <c r="F67" s="69" t="n">
        <v>3.99</v>
      </c>
      <c r="G67" s="69" t="n">
        <f aca="false">F67*12</f>
        <v>47.88</v>
      </c>
      <c r="H67" s="71"/>
      <c r="I67" s="69" t="n">
        <f aca="false">(F67*12)*H67</f>
        <v>0</v>
      </c>
      <c r="J67" s="67"/>
      <c r="K67" s="49"/>
      <c r="L67" s="9" t="s">
        <v>138</v>
      </c>
      <c r="M67" s="50"/>
      <c r="N67" s="51"/>
      <c r="O67" s="11" t="s">
        <v>51</v>
      </c>
      <c r="P67" s="11" t="s">
        <v>52</v>
      </c>
      <c r="Q67" s="11" t="s">
        <v>53</v>
      </c>
      <c r="R67" s="52"/>
    </row>
    <row r="68" s="83" customFormat="true" ht="16.2" hidden="false" customHeight="true" outlineLevel="0" collapsed="false">
      <c r="A68" s="84" t="s">
        <v>114</v>
      </c>
      <c r="B68" s="14" t="s">
        <v>139</v>
      </c>
      <c r="C68" s="14" t="s">
        <v>10</v>
      </c>
      <c r="D68" s="68" t="s">
        <v>42</v>
      </c>
      <c r="E68" s="15" t="n">
        <v>7.99</v>
      </c>
      <c r="F68" s="69"/>
      <c r="G68" s="69"/>
      <c r="H68" s="71"/>
      <c r="I68" s="69"/>
      <c r="J68" s="67"/>
      <c r="K68" s="12" t="n">
        <v>70</v>
      </c>
      <c r="L68" s="13" t="s">
        <v>140</v>
      </c>
      <c r="M68" s="14" t="s">
        <v>22</v>
      </c>
      <c r="N68" s="12" t="s">
        <v>13</v>
      </c>
      <c r="O68" s="15" t="n">
        <v>22.9</v>
      </c>
      <c r="P68" s="16" t="n">
        <v>17.9</v>
      </c>
      <c r="Q68" s="17"/>
      <c r="R68" s="18" t="n">
        <f aca="false">(P68*Q68)*3</f>
        <v>0</v>
      </c>
    </row>
    <row r="69" s="83" customFormat="true" ht="16.2" hidden="false" customHeight="true" outlineLevel="0" collapsed="false">
      <c r="A69" s="6" t="s">
        <v>0</v>
      </c>
      <c r="B69" s="6" t="s">
        <v>1</v>
      </c>
      <c r="C69" s="7" t="s">
        <v>2</v>
      </c>
      <c r="D69" s="7" t="s">
        <v>3</v>
      </c>
      <c r="E69" s="6" t="s">
        <v>4</v>
      </c>
      <c r="F69" s="7" t="s">
        <v>141</v>
      </c>
      <c r="G69" s="6" t="s">
        <v>5</v>
      </c>
      <c r="H69" s="6" t="s">
        <v>6</v>
      </c>
      <c r="I69" s="6" t="s">
        <v>7</v>
      </c>
      <c r="J69" s="67"/>
      <c r="K69" s="12" t="n">
        <v>71</v>
      </c>
      <c r="L69" s="13" t="s">
        <v>142</v>
      </c>
      <c r="M69" s="14" t="s">
        <v>10</v>
      </c>
      <c r="N69" s="12" t="n">
        <v>19</v>
      </c>
      <c r="O69" s="15" t="n">
        <v>52</v>
      </c>
      <c r="P69" s="16" t="n">
        <v>35.9</v>
      </c>
      <c r="Q69" s="17"/>
      <c r="R69" s="18" t="n">
        <f aca="false">(P69*Q69)*3</f>
        <v>0</v>
      </c>
    </row>
    <row r="70" s="83" customFormat="true" ht="16.2" hidden="false" customHeight="true" outlineLevel="0" collapsed="false">
      <c r="A70" s="6"/>
      <c r="B70" s="6"/>
      <c r="C70" s="7"/>
      <c r="D70" s="7"/>
      <c r="E70" s="6"/>
      <c r="F70" s="7"/>
      <c r="G70" s="6"/>
      <c r="H70" s="6"/>
      <c r="I70" s="6"/>
      <c r="J70" s="67"/>
      <c r="K70" s="12" t="n">
        <v>72</v>
      </c>
      <c r="L70" s="13" t="s">
        <v>142</v>
      </c>
      <c r="M70" s="14" t="s">
        <v>22</v>
      </c>
      <c r="N70" s="12" t="n">
        <v>18</v>
      </c>
      <c r="O70" s="15" t="n">
        <v>52</v>
      </c>
      <c r="P70" s="16" t="n">
        <v>35.9</v>
      </c>
      <c r="Q70" s="17"/>
      <c r="R70" s="18" t="n">
        <f aca="false">(P70*Q70)*3</f>
        <v>0</v>
      </c>
    </row>
    <row r="71" s="83" customFormat="true" ht="16.2" hidden="false" customHeight="true" outlineLevel="0" collapsed="false">
      <c r="A71" s="53"/>
      <c r="B71" s="9" t="s">
        <v>143</v>
      </c>
      <c r="C71" s="50"/>
      <c r="D71" s="51"/>
      <c r="E71" s="11" t="s">
        <v>51</v>
      </c>
      <c r="F71" s="9" t="s">
        <v>141</v>
      </c>
      <c r="G71" s="11" t="s">
        <v>52</v>
      </c>
      <c r="H71" s="11" t="s">
        <v>53</v>
      </c>
      <c r="I71" s="52"/>
      <c r="J71" s="67"/>
      <c r="K71" s="12" t="n">
        <v>73</v>
      </c>
      <c r="L71" s="13" t="s">
        <v>144</v>
      </c>
      <c r="M71" s="14" t="s">
        <v>22</v>
      </c>
      <c r="N71" s="12" t="s">
        <v>13</v>
      </c>
      <c r="O71" s="15" t="n">
        <v>14.99</v>
      </c>
      <c r="P71" s="16" t="n">
        <v>7.9</v>
      </c>
      <c r="Q71" s="17"/>
      <c r="R71" s="18" t="n">
        <f aca="false">(P71*Q71)*6</f>
        <v>0</v>
      </c>
    </row>
    <row r="72" s="83" customFormat="true" ht="16.2" hidden="false" customHeight="true" outlineLevel="0" collapsed="false">
      <c r="A72" s="12" t="n">
        <v>1</v>
      </c>
      <c r="B72" s="13" t="s">
        <v>145</v>
      </c>
      <c r="C72" s="13" t="s">
        <v>10</v>
      </c>
      <c r="D72" s="90"/>
      <c r="E72" s="15" t="n">
        <v>7.95</v>
      </c>
      <c r="F72" s="91" t="n">
        <f aca="false">(E72-G72)/E72</f>
        <v>0.49811320754717</v>
      </c>
      <c r="G72" s="92" t="n">
        <v>3.99</v>
      </c>
      <c r="H72" s="17"/>
      <c r="I72" s="65" t="n">
        <f aca="false">G72*6*H72</f>
        <v>0</v>
      </c>
      <c r="J72" s="67"/>
      <c r="K72" s="49"/>
      <c r="L72" s="9" t="s">
        <v>146</v>
      </c>
      <c r="M72" s="50"/>
      <c r="N72" s="51"/>
      <c r="O72" s="11" t="s">
        <v>51</v>
      </c>
      <c r="P72" s="11" t="s">
        <v>52</v>
      </c>
      <c r="Q72" s="11" t="s">
        <v>53</v>
      </c>
      <c r="R72" s="52"/>
    </row>
    <row r="73" s="83" customFormat="true" ht="16.2" hidden="false" customHeight="true" outlineLevel="0" collapsed="false">
      <c r="A73" s="12" t="n">
        <v>2</v>
      </c>
      <c r="B73" s="13" t="s">
        <v>147</v>
      </c>
      <c r="C73" s="13" t="s">
        <v>10</v>
      </c>
      <c r="D73" s="90"/>
      <c r="E73" s="15" t="n">
        <v>7.95</v>
      </c>
      <c r="F73" s="91" t="n">
        <f aca="false">(E73-G73)/E73</f>
        <v>0.372327044025157</v>
      </c>
      <c r="G73" s="92" t="n">
        <v>4.99</v>
      </c>
      <c r="H73" s="17"/>
      <c r="I73" s="65" t="n">
        <f aca="false">G73*6*H73</f>
        <v>0</v>
      </c>
      <c r="J73" s="67"/>
      <c r="K73" s="12" t="n">
        <v>74</v>
      </c>
      <c r="L73" s="14" t="s">
        <v>148</v>
      </c>
      <c r="M73" s="14" t="s">
        <v>10</v>
      </c>
      <c r="N73" s="12" t="n">
        <v>20</v>
      </c>
      <c r="O73" s="15" t="n">
        <v>11.9</v>
      </c>
      <c r="P73" s="16" t="n">
        <v>5.95</v>
      </c>
      <c r="Q73" s="17"/>
      <c r="R73" s="65" t="n">
        <f aca="false">P73*6*Q73</f>
        <v>0</v>
      </c>
    </row>
    <row r="74" s="86" customFormat="true" ht="16.2" hidden="false" customHeight="true" outlineLevel="0" collapsed="false">
      <c r="A74" s="12" t="n">
        <v>3</v>
      </c>
      <c r="B74" s="13" t="s">
        <v>147</v>
      </c>
      <c r="C74" s="13" t="s">
        <v>24</v>
      </c>
      <c r="D74" s="90"/>
      <c r="E74" s="15" t="n">
        <v>7.95</v>
      </c>
      <c r="F74" s="91" t="n">
        <f aca="false">(E74-G74)/E74</f>
        <v>0.372327044025157</v>
      </c>
      <c r="G74" s="92" t="n">
        <v>4.99</v>
      </c>
      <c r="H74" s="17"/>
      <c r="I74" s="65" t="n">
        <f aca="false">G74*6*H74</f>
        <v>0</v>
      </c>
      <c r="J74" s="85"/>
      <c r="K74" s="12" t="n">
        <v>75</v>
      </c>
      <c r="L74" s="14" t="s">
        <v>149</v>
      </c>
      <c r="M74" s="14" t="s">
        <v>10</v>
      </c>
      <c r="N74" s="12" t="n">
        <v>20</v>
      </c>
      <c r="O74" s="15" t="n">
        <v>22.9</v>
      </c>
      <c r="P74" s="16" t="n">
        <v>14.9</v>
      </c>
      <c r="Q74" s="17"/>
      <c r="R74" s="65" t="n">
        <f aca="false">P74*6*Q74</f>
        <v>0</v>
      </c>
    </row>
    <row r="75" s="86" customFormat="true" ht="16.2" hidden="false" customHeight="true" outlineLevel="0" collapsed="false">
      <c r="A75" s="12" t="n">
        <v>4</v>
      </c>
      <c r="B75" s="13" t="s">
        <v>150</v>
      </c>
      <c r="C75" s="13" t="s">
        <v>10</v>
      </c>
      <c r="D75" s="90"/>
      <c r="E75" s="15" t="n">
        <v>20</v>
      </c>
      <c r="F75" s="91" t="n">
        <f aca="false">(E75-G75)/E75</f>
        <v>0.305</v>
      </c>
      <c r="G75" s="92" t="n">
        <v>13.9</v>
      </c>
      <c r="H75" s="17"/>
      <c r="I75" s="65" t="n">
        <f aca="false">G75*6*H75</f>
        <v>0</v>
      </c>
      <c r="J75" s="85"/>
      <c r="K75" s="12" t="n">
        <v>76</v>
      </c>
      <c r="L75" s="14" t="s">
        <v>151</v>
      </c>
      <c r="M75" s="14" t="s">
        <v>10</v>
      </c>
      <c r="N75" s="12" t="n">
        <v>20</v>
      </c>
      <c r="O75" s="15" t="n">
        <v>39.9</v>
      </c>
      <c r="P75" s="16" t="n">
        <v>29.9</v>
      </c>
      <c r="Q75" s="17"/>
      <c r="R75" s="65" t="n">
        <f aca="false">P75*6*Q75</f>
        <v>0</v>
      </c>
    </row>
    <row r="76" s="86" customFormat="true" ht="16.2" hidden="false" customHeight="true" outlineLevel="0" collapsed="false">
      <c r="A76" s="12" t="n">
        <v>5</v>
      </c>
      <c r="B76" s="13" t="s">
        <v>152</v>
      </c>
      <c r="C76" s="13" t="s">
        <v>24</v>
      </c>
      <c r="D76" s="90"/>
      <c r="E76" s="15" t="n">
        <v>23</v>
      </c>
      <c r="F76" s="91" t="n">
        <f aca="false">(E76-G76)/E76</f>
        <v>0.221739130434783</v>
      </c>
      <c r="G76" s="92" t="n">
        <v>17.9</v>
      </c>
      <c r="H76" s="17"/>
      <c r="I76" s="65" t="n">
        <f aca="false">G76*6*H76</f>
        <v>0</v>
      </c>
      <c r="J76" s="85"/>
      <c r="K76" s="12" t="n">
        <v>77</v>
      </c>
      <c r="L76" s="14" t="s">
        <v>153</v>
      </c>
      <c r="M76" s="14" t="s">
        <v>22</v>
      </c>
      <c r="N76" s="12" t="n">
        <v>20</v>
      </c>
      <c r="O76" s="15" t="n">
        <v>11.9</v>
      </c>
      <c r="P76" s="16" t="n">
        <v>5.95</v>
      </c>
      <c r="Q76" s="17"/>
      <c r="R76" s="65" t="n">
        <f aca="false">P76*6*Q76</f>
        <v>0</v>
      </c>
    </row>
    <row r="77" s="83" customFormat="true" ht="16.2" hidden="false" customHeight="true" outlineLevel="0" collapsed="false">
      <c r="A77" s="12" t="n">
        <v>6</v>
      </c>
      <c r="B77" s="13" t="s">
        <v>154</v>
      </c>
      <c r="C77" s="13" t="s">
        <v>10</v>
      </c>
      <c r="D77" s="90"/>
      <c r="E77" s="15" t="n">
        <v>25</v>
      </c>
      <c r="F77" s="91" t="n">
        <f aca="false">(E77-G77)/E77</f>
        <v>0.244</v>
      </c>
      <c r="G77" s="92" t="n">
        <v>18.9</v>
      </c>
      <c r="H77" s="17"/>
      <c r="I77" s="65" t="n">
        <f aca="false">G77*6*H77</f>
        <v>0</v>
      </c>
      <c r="J77" s="82"/>
      <c r="K77" s="12" t="n">
        <v>78</v>
      </c>
      <c r="L77" s="14" t="s">
        <v>155</v>
      </c>
      <c r="M77" s="14" t="s">
        <v>22</v>
      </c>
      <c r="N77" s="12" t="n">
        <v>18</v>
      </c>
      <c r="O77" s="15" t="n">
        <v>15.9</v>
      </c>
      <c r="P77" s="16" t="n">
        <v>8.9</v>
      </c>
      <c r="Q77" s="17"/>
      <c r="R77" s="65" t="n">
        <f aca="false">P77*6*Q77</f>
        <v>0</v>
      </c>
    </row>
    <row r="78" s="83" customFormat="true" ht="16.2" hidden="false" customHeight="true" outlineLevel="0" collapsed="false">
      <c r="J78" s="82"/>
      <c r="K78" s="12" t="n">
        <v>79</v>
      </c>
      <c r="L78" s="14" t="s">
        <v>156</v>
      </c>
      <c r="M78" s="14" t="s">
        <v>22</v>
      </c>
      <c r="N78" s="12" t="n">
        <v>20</v>
      </c>
      <c r="O78" s="15" t="n">
        <v>19.9</v>
      </c>
      <c r="P78" s="16" t="n">
        <v>15.9</v>
      </c>
      <c r="Q78" s="17"/>
      <c r="R78" s="65" t="n">
        <f aca="false">P78*6*Q78</f>
        <v>0</v>
      </c>
    </row>
    <row r="79" s="83" customFormat="true" ht="16.2" hidden="false" customHeight="true" outlineLevel="0" collapsed="false">
      <c r="A79" s="6" t="s">
        <v>0</v>
      </c>
      <c r="B79" s="6" t="s">
        <v>1</v>
      </c>
      <c r="C79" s="7" t="s">
        <v>2</v>
      </c>
      <c r="D79" s="7" t="s">
        <v>3</v>
      </c>
      <c r="E79" s="6" t="s">
        <v>4</v>
      </c>
      <c r="F79" s="7" t="s">
        <v>141</v>
      </c>
      <c r="G79" s="6" t="s">
        <v>5</v>
      </c>
      <c r="H79" s="6" t="s">
        <v>6</v>
      </c>
      <c r="I79" s="6" t="s">
        <v>7</v>
      </c>
      <c r="J79" s="82"/>
      <c r="K79" s="6" t="s">
        <v>0</v>
      </c>
      <c r="L79" s="6" t="s">
        <v>1</v>
      </c>
      <c r="M79" s="7" t="s">
        <v>2</v>
      </c>
      <c r="N79" s="7" t="s">
        <v>3</v>
      </c>
      <c r="O79" s="6" t="s">
        <v>4</v>
      </c>
      <c r="P79" s="6" t="s">
        <v>5</v>
      </c>
      <c r="Q79" s="6" t="s">
        <v>6</v>
      </c>
      <c r="R79" s="6" t="s">
        <v>7</v>
      </c>
    </row>
    <row r="80" s="83" customFormat="true" ht="16.2" hidden="false" customHeight="true" outlineLevel="0" collapsed="false">
      <c r="A80" s="6"/>
      <c r="B80" s="6"/>
      <c r="C80" s="7"/>
      <c r="D80" s="7"/>
      <c r="E80" s="6"/>
      <c r="F80" s="7"/>
      <c r="G80" s="6"/>
      <c r="H80" s="6"/>
      <c r="I80" s="6"/>
      <c r="J80" s="82"/>
      <c r="K80" s="6"/>
      <c r="L80" s="6"/>
      <c r="M80" s="7"/>
      <c r="N80" s="7"/>
      <c r="O80" s="6"/>
      <c r="P80" s="6"/>
      <c r="Q80" s="6"/>
      <c r="R80" s="6"/>
    </row>
    <row r="81" s="83" customFormat="true" ht="16.2" hidden="false" customHeight="true" outlineLevel="0" collapsed="false">
      <c r="A81" s="49"/>
      <c r="B81" s="9" t="s">
        <v>157</v>
      </c>
      <c r="C81" s="50"/>
      <c r="D81" s="51"/>
      <c r="E81" s="11" t="s">
        <v>51</v>
      </c>
      <c r="F81" s="9" t="s">
        <v>141</v>
      </c>
      <c r="G81" s="11" t="s">
        <v>52</v>
      </c>
      <c r="H81" s="11" t="s">
        <v>53</v>
      </c>
      <c r="I81" s="52"/>
      <c r="J81" s="82"/>
      <c r="K81" s="53"/>
      <c r="L81" s="9" t="s">
        <v>158</v>
      </c>
      <c r="M81" s="50"/>
      <c r="N81" s="51"/>
      <c r="O81" s="11" t="s">
        <v>51</v>
      </c>
      <c r="P81" s="11" t="s">
        <v>52</v>
      </c>
      <c r="Q81" s="11" t="s">
        <v>53</v>
      </c>
      <c r="R81" s="52"/>
    </row>
    <row r="82" s="83" customFormat="true" ht="16.2" hidden="false" customHeight="true" outlineLevel="0" collapsed="false">
      <c r="A82" s="12" t="n">
        <v>80</v>
      </c>
      <c r="B82" s="14" t="s">
        <v>159</v>
      </c>
      <c r="C82" s="14" t="s">
        <v>22</v>
      </c>
      <c r="D82" s="12" t="s">
        <v>160</v>
      </c>
      <c r="E82" s="15" t="n">
        <v>29.9</v>
      </c>
      <c r="F82" s="91" t="n">
        <f aca="false">(E82-G82)/E82</f>
        <v>0.334448160535117</v>
      </c>
      <c r="G82" s="16" t="n">
        <v>19.9</v>
      </c>
      <c r="H82" s="17"/>
      <c r="I82" s="65" t="n">
        <f aca="false">G82*6*H82</f>
        <v>0</v>
      </c>
      <c r="J82" s="82"/>
      <c r="K82" s="12" t="n">
        <v>144</v>
      </c>
      <c r="L82" s="13" t="s">
        <v>161</v>
      </c>
      <c r="M82" s="14" t="s">
        <v>10</v>
      </c>
      <c r="N82" s="12" t="n">
        <v>18</v>
      </c>
      <c r="O82" s="15" t="n">
        <v>8.9</v>
      </c>
      <c r="P82" s="16" t="n">
        <v>5.99</v>
      </c>
      <c r="Q82" s="17"/>
      <c r="R82" s="65" t="n">
        <f aca="false">P82*6*Q82</f>
        <v>0</v>
      </c>
    </row>
    <row r="83" s="83" customFormat="true" ht="16.2" hidden="false" customHeight="true" outlineLevel="0" collapsed="false">
      <c r="A83" s="12" t="n">
        <v>81</v>
      </c>
      <c r="B83" s="14" t="s">
        <v>162</v>
      </c>
      <c r="C83" s="14" t="s">
        <v>10</v>
      </c>
      <c r="D83" s="12" t="n">
        <v>20</v>
      </c>
      <c r="E83" s="15" t="n">
        <v>7.99</v>
      </c>
      <c r="F83" s="91" t="n">
        <f aca="false">(E83-G83)/E83</f>
        <v>0.500625782227785</v>
      </c>
      <c r="G83" s="16" t="n">
        <v>3.99</v>
      </c>
      <c r="H83" s="17"/>
      <c r="I83" s="65" t="n">
        <f aca="false">G83*6*H83</f>
        <v>0</v>
      </c>
      <c r="J83" s="82"/>
      <c r="K83" s="12" t="n">
        <v>145</v>
      </c>
      <c r="L83" s="13" t="s">
        <v>163</v>
      </c>
      <c r="M83" s="14" t="s">
        <v>22</v>
      </c>
      <c r="N83" s="12" t="n">
        <v>20</v>
      </c>
      <c r="O83" s="15" t="n">
        <v>8.9</v>
      </c>
      <c r="P83" s="16" t="n">
        <v>5.99</v>
      </c>
      <c r="Q83" s="17"/>
      <c r="R83" s="65" t="n">
        <f aca="false">P83*6*Q83</f>
        <v>0</v>
      </c>
    </row>
    <row r="84" s="83" customFormat="true" ht="16.2" hidden="false" customHeight="true" outlineLevel="0" collapsed="false">
      <c r="A84" s="12" t="n">
        <v>82</v>
      </c>
      <c r="B84" s="14" t="s">
        <v>164</v>
      </c>
      <c r="C84" s="14" t="s">
        <v>10</v>
      </c>
      <c r="D84" s="12" t="n">
        <v>20</v>
      </c>
      <c r="E84" s="15" t="n">
        <v>9.9</v>
      </c>
      <c r="F84" s="91" t="n">
        <f aca="false">(E84-G84)/E84</f>
        <v>0.596969696969697</v>
      </c>
      <c r="G84" s="16" t="n">
        <v>3.99</v>
      </c>
      <c r="H84" s="17"/>
      <c r="I84" s="65" t="n">
        <f aca="false">G84*6*H84</f>
        <v>0</v>
      </c>
      <c r="K84" s="12" t="n">
        <v>146</v>
      </c>
      <c r="L84" s="13" t="s">
        <v>165</v>
      </c>
      <c r="M84" s="14" t="s">
        <v>24</v>
      </c>
      <c r="N84" s="12" t="n">
        <v>20</v>
      </c>
      <c r="O84" s="15" t="n">
        <v>5.99</v>
      </c>
      <c r="P84" s="16" t="n">
        <v>4.99</v>
      </c>
      <c r="Q84" s="17"/>
      <c r="R84" s="65" t="n">
        <f aca="false">P84*6*Q84</f>
        <v>0</v>
      </c>
    </row>
    <row r="85" customFormat="false" ht="14.55" hidden="false" customHeight="true" outlineLevel="0" collapsed="false">
      <c r="A85" s="12" t="n">
        <v>83</v>
      </c>
      <c r="B85" s="14" t="s">
        <v>166</v>
      </c>
      <c r="C85" s="14" t="s">
        <v>10</v>
      </c>
      <c r="D85" s="12" t="s">
        <v>28</v>
      </c>
      <c r="E85" s="15" t="n">
        <v>9.9</v>
      </c>
      <c r="F85" s="91" t="n">
        <f aca="false">(E85-G85)/E85</f>
        <v>0.394949494949495</v>
      </c>
      <c r="G85" s="16" t="n">
        <v>5.99</v>
      </c>
      <c r="H85" s="17"/>
      <c r="I85" s="65" t="n">
        <f aca="false">G85*6*H85</f>
        <v>0</v>
      </c>
      <c r="K85" s="53"/>
      <c r="L85" s="9" t="s">
        <v>167</v>
      </c>
      <c r="M85" s="50"/>
      <c r="N85" s="51"/>
      <c r="O85" s="11" t="s">
        <v>51</v>
      </c>
      <c r="P85" s="11" t="s">
        <v>52</v>
      </c>
      <c r="Q85" s="11" t="s">
        <v>53</v>
      </c>
      <c r="R85" s="52"/>
      <c r="S85" s="4"/>
    </row>
    <row r="86" s="83" customFormat="true" ht="16.2" hidden="false" customHeight="true" outlineLevel="0" collapsed="false">
      <c r="A86" s="12" t="n">
        <v>84</v>
      </c>
      <c r="B86" s="14" t="s">
        <v>168</v>
      </c>
      <c r="C86" s="14" t="s">
        <v>22</v>
      </c>
      <c r="D86" s="12" t="s">
        <v>13</v>
      </c>
      <c r="E86" s="15" t="n">
        <v>11.9</v>
      </c>
      <c r="F86" s="91" t="n">
        <f aca="false">(E86-G86)/E86</f>
        <v>0.496638655462185</v>
      </c>
      <c r="G86" s="16" t="n">
        <v>5.99</v>
      </c>
      <c r="H86" s="17"/>
      <c r="I86" s="65" t="n">
        <f aca="false">G86*6*H86</f>
        <v>0</v>
      </c>
      <c r="K86" s="12" t="n">
        <v>148</v>
      </c>
      <c r="L86" s="14" t="s">
        <v>169</v>
      </c>
      <c r="M86" s="14" t="s">
        <v>10</v>
      </c>
      <c r="N86" s="12" t="n">
        <v>20</v>
      </c>
      <c r="O86" s="15" t="n">
        <v>9.9</v>
      </c>
      <c r="P86" s="16" t="n">
        <v>6.99</v>
      </c>
      <c r="Q86" s="17"/>
      <c r="R86" s="65" t="n">
        <f aca="false">P86*6*Q86</f>
        <v>0</v>
      </c>
    </row>
    <row r="87" s="83" customFormat="true" ht="16.2" hidden="false" customHeight="true" outlineLevel="0" collapsed="false">
      <c r="A87" s="12" t="n">
        <v>85</v>
      </c>
      <c r="B87" s="14" t="s">
        <v>170</v>
      </c>
      <c r="C87" s="14" t="s">
        <v>22</v>
      </c>
      <c r="D87" s="12" t="n">
        <v>20</v>
      </c>
      <c r="E87" s="15" t="n">
        <v>12.99</v>
      </c>
      <c r="F87" s="91" t="n">
        <f aca="false">(E87-G87)/E87</f>
        <v>0.384911470361817</v>
      </c>
      <c r="G87" s="16" t="n">
        <v>7.99</v>
      </c>
      <c r="H87" s="17"/>
      <c r="I87" s="65" t="n">
        <f aca="false">G87*6*H87</f>
        <v>0</v>
      </c>
      <c r="K87" s="12" t="n">
        <v>149</v>
      </c>
      <c r="L87" s="14" t="s">
        <v>171</v>
      </c>
      <c r="M87" s="14" t="s">
        <v>10</v>
      </c>
      <c r="N87" s="12" t="n">
        <v>18</v>
      </c>
      <c r="O87" s="15" t="n">
        <v>5.99</v>
      </c>
      <c r="P87" s="16" t="n">
        <v>3.99</v>
      </c>
      <c r="Q87" s="17"/>
      <c r="R87" s="65" t="n">
        <f aca="false">P87*6*Q87</f>
        <v>0</v>
      </c>
    </row>
    <row r="88" s="83" customFormat="true" ht="16.2" hidden="false" customHeight="true" outlineLevel="0" collapsed="false">
      <c r="A88" s="12" t="n">
        <v>86</v>
      </c>
      <c r="B88" s="13" t="s">
        <v>172</v>
      </c>
      <c r="C88" s="14" t="s">
        <v>22</v>
      </c>
      <c r="D88" s="12" t="s">
        <v>13</v>
      </c>
      <c r="E88" s="15" t="n">
        <v>12.9</v>
      </c>
      <c r="F88" s="91" t="n">
        <f aca="false">(E88-G88)/E88</f>
        <v>0.613178294573643</v>
      </c>
      <c r="G88" s="16" t="n">
        <v>4.99</v>
      </c>
      <c r="H88" s="17"/>
      <c r="I88" s="65" t="n">
        <f aca="false">G88*6*H88</f>
        <v>0</v>
      </c>
      <c r="J88" s="82"/>
      <c r="K88" s="12" t="n">
        <v>150</v>
      </c>
      <c r="L88" s="14" t="s">
        <v>173</v>
      </c>
      <c r="M88" s="14" t="s">
        <v>22</v>
      </c>
      <c r="N88" s="12" t="n">
        <v>18</v>
      </c>
      <c r="O88" s="15" t="n">
        <v>12.9</v>
      </c>
      <c r="P88" s="16" t="n">
        <v>6.9</v>
      </c>
      <c r="Q88" s="17"/>
      <c r="R88" s="65" t="n">
        <f aca="false">P88*6*Q88</f>
        <v>0</v>
      </c>
    </row>
    <row r="89" s="4" customFormat="true" ht="14.4" hidden="false" customHeight="false" outlineLevel="0" collapsed="false">
      <c r="A89" s="12" t="n">
        <v>87</v>
      </c>
      <c r="B89" s="13" t="s">
        <v>174</v>
      </c>
      <c r="C89" s="14" t="s">
        <v>22</v>
      </c>
      <c r="D89" s="12" t="n">
        <v>19</v>
      </c>
      <c r="E89" s="15" t="n">
        <v>9</v>
      </c>
      <c r="F89" s="91" t="n">
        <f aca="false">(E89-G89)/E89</f>
        <v>0.445555555555556</v>
      </c>
      <c r="G89" s="16" t="n">
        <v>4.99</v>
      </c>
      <c r="H89" s="17"/>
      <c r="I89" s="65" t="n">
        <f aca="false">G89*6*H89</f>
        <v>0</v>
      </c>
      <c r="J89" s="82"/>
      <c r="K89" s="49"/>
      <c r="L89" s="9" t="s">
        <v>175</v>
      </c>
      <c r="M89" s="50"/>
      <c r="N89" s="51"/>
      <c r="O89" s="11"/>
      <c r="P89" s="11"/>
      <c r="Q89" s="11" t="s">
        <v>53</v>
      </c>
      <c r="R89" s="52"/>
    </row>
    <row r="90" s="83" customFormat="true" ht="16.2" hidden="false" customHeight="true" outlineLevel="0" collapsed="false">
      <c r="A90" s="12" t="n">
        <v>88</v>
      </c>
      <c r="B90" s="13" t="s">
        <v>176</v>
      </c>
      <c r="C90" s="14" t="s">
        <v>22</v>
      </c>
      <c r="D90" s="12" t="n">
        <v>19</v>
      </c>
      <c r="E90" s="15" t="n">
        <v>11.9</v>
      </c>
      <c r="F90" s="91" t="n">
        <f aca="false">(E90-G90)/E90</f>
        <v>0.580672268907563</v>
      </c>
      <c r="G90" s="16" t="n">
        <v>4.99</v>
      </c>
      <c r="H90" s="17"/>
      <c r="I90" s="65" t="n">
        <f aca="false">G90*6*H90</f>
        <v>0</v>
      </c>
      <c r="K90" s="12" t="n">
        <v>152</v>
      </c>
      <c r="L90" s="13" t="s">
        <v>177</v>
      </c>
      <c r="M90" s="14" t="s">
        <v>22</v>
      </c>
      <c r="N90" s="12" t="n">
        <v>19</v>
      </c>
      <c r="O90" s="15" t="n">
        <v>12</v>
      </c>
      <c r="P90" s="16" t="n">
        <v>5.99</v>
      </c>
      <c r="Q90" s="17"/>
      <c r="R90" s="65" t="n">
        <f aca="false">P90*6*Q90</f>
        <v>0</v>
      </c>
    </row>
    <row r="91" s="83" customFormat="true" ht="16.2" hidden="false" customHeight="true" outlineLevel="0" collapsed="false">
      <c r="A91" s="53"/>
      <c r="B91" s="9" t="s">
        <v>178</v>
      </c>
      <c r="C91" s="50"/>
      <c r="D91" s="51"/>
      <c r="E91" s="11" t="s">
        <v>51</v>
      </c>
      <c r="F91" s="9" t="s">
        <v>141</v>
      </c>
      <c r="G91" s="11" t="s">
        <v>52</v>
      </c>
      <c r="H91" s="11" t="s">
        <v>53</v>
      </c>
      <c r="I91" s="52"/>
      <c r="K91" s="12" t="n">
        <v>153</v>
      </c>
      <c r="L91" s="13" t="s">
        <v>179</v>
      </c>
      <c r="M91" s="14" t="s">
        <v>22</v>
      </c>
      <c r="N91" s="93" t="s">
        <v>180</v>
      </c>
      <c r="O91" s="15" t="n">
        <v>17</v>
      </c>
      <c r="P91" s="16" t="n">
        <v>9.9</v>
      </c>
      <c r="Q91" s="17"/>
      <c r="R91" s="65" t="n">
        <f aca="false">P91*6*Q91</f>
        <v>0</v>
      </c>
    </row>
    <row r="92" s="83" customFormat="true" ht="16.2" hidden="false" customHeight="true" outlineLevel="0" collapsed="false">
      <c r="A92" s="12" t="n">
        <v>90</v>
      </c>
      <c r="B92" s="13" t="s">
        <v>181</v>
      </c>
      <c r="C92" s="14" t="s">
        <v>22</v>
      </c>
      <c r="D92" s="12" t="n">
        <v>20</v>
      </c>
      <c r="E92" s="15" t="n">
        <v>18.9</v>
      </c>
      <c r="F92" s="91" t="n">
        <f aca="false">(E92-G92)/E92</f>
        <v>0.476190476190476</v>
      </c>
      <c r="G92" s="16" t="n">
        <v>9.9</v>
      </c>
      <c r="H92" s="17"/>
      <c r="I92" s="65" t="n">
        <f aca="false">G92*6*H92</f>
        <v>0</v>
      </c>
      <c r="K92" s="12" t="n">
        <v>154</v>
      </c>
      <c r="L92" s="13" t="s">
        <v>182</v>
      </c>
      <c r="M92" s="14" t="s">
        <v>22</v>
      </c>
      <c r="N92" s="12" t="s">
        <v>28</v>
      </c>
      <c r="O92" s="15" t="n">
        <v>19.9</v>
      </c>
      <c r="P92" s="16" t="n">
        <v>12.9</v>
      </c>
      <c r="Q92" s="17"/>
      <c r="R92" s="65" t="n">
        <f aca="false">P92*6*Q92</f>
        <v>0</v>
      </c>
    </row>
    <row r="93" s="83" customFormat="true" ht="14.4" hidden="false" customHeight="false" outlineLevel="0" collapsed="false">
      <c r="A93" s="12" t="n">
        <v>91</v>
      </c>
      <c r="B93" s="13" t="s">
        <v>183</v>
      </c>
      <c r="C93" s="14" t="s">
        <v>22</v>
      </c>
      <c r="D93" s="12" t="n">
        <v>20</v>
      </c>
      <c r="E93" s="15" t="n">
        <v>20.9</v>
      </c>
      <c r="F93" s="91" t="n">
        <f aca="false">(E93-G93)/E93</f>
        <v>0.334928229665072</v>
      </c>
      <c r="G93" s="16" t="n">
        <v>13.9</v>
      </c>
      <c r="H93" s="17"/>
      <c r="I93" s="65" t="n">
        <f aca="false">G93*6*H93</f>
        <v>0</v>
      </c>
      <c r="K93" s="12" t="n">
        <v>155</v>
      </c>
      <c r="L93" s="13" t="s">
        <v>184</v>
      </c>
      <c r="M93" s="14" t="s">
        <v>22</v>
      </c>
      <c r="N93" s="12" t="s">
        <v>13</v>
      </c>
      <c r="O93" s="15" t="n">
        <v>27.5</v>
      </c>
      <c r="P93" s="16" t="n">
        <v>13.9</v>
      </c>
      <c r="Q93" s="17"/>
      <c r="R93" s="65" t="n">
        <f aca="false">P93*6*Q93</f>
        <v>0</v>
      </c>
    </row>
    <row r="94" s="83" customFormat="true" ht="16.2" hidden="false" customHeight="true" outlineLevel="0" collapsed="false">
      <c r="A94" s="12" t="n">
        <v>92</v>
      </c>
      <c r="B94" s="13" t="s">
        <v>181</v>
      </c>
      <c r="C94" s="14" t="s">
        <v>10</v>
      </c>
      <c r="D94" s="12" t="n">
        <v>20</v>
      </c>
      <c r="E94" s="15" t="n">
        <v>17.9</v>
      </c>
      <c r="F94" s="91" t="n">
        <f aca="false">(E94-G94)/E94</f>
        <v>0.279329608938547</v>
      </c>
      <c r="G94" s="16" t="n">
        <v>12.9</v>
      </c>
      <c r="H94" s="17"/>
      <c r="I94" s="65" t="n">
        <f aca="false">G94*6*H94</f>
        <v>0</v>
      </c>
      <c r="K94" s="12" t="n">
        <v>156</v>
      </c>
      <c r="L94" s="13" t="s">
        <v>185</v>
      </c>
      <c r="M94" s="14" t="s">
        <v>22</v>
      </c>
      <c r="N94" s="12" t="n">
        <v>19</v>
      </c>
      <c r="O94" s="15" t="n">
        <v>12.9</v>
      </c>
      <c r="P94" s="16" t="n">
        <v>7.99</v>
      </c>
      <c r="Q94" s="17"/>
      <c r="R94" s="65" t="n">
        <f aca="false">P94*6*Q94</f>
        <v>0</v>
      </c>
    </row>
    <row r="95" s="83" customFormat="true" ht="14.4" hidden="false" customHeight="false" outlineLevel="0" collapsed="false">
      <c r="A95" s="12" t="n">
        <v>93</v>
      </c>
      <c r="B95" s="13" t="s">
        <v>186</v>
      </c>
      <c r="C95" s="14" t="s">
        <v>10</v>
      </c>
      <c r="D95" s="12" t="s">
        <v>13</v>
      </c>
      <c r="E95" s="15" t="n">
        <v>9.5</v>
      </c>
      <c r="F95" s="91" t="n">
        <f aca="false">(E95-G95)/E95</f>
        <v>0.474736842105263</v>
      </c>
      <c r="G95" s="16" t="n">
        <v>4.99</v>
      </c>
      <c r="H95" s="17"/>
      <c r="I95" s="65" t="n">
        <f aca="false">G95*6*H95</f>
        <v>0</v>
      </c>
      <c r="K95" s="12" t="n">
        <v>157</v>
      </c>
      <c r="L95" s="13" t="s">
        <v>187</v>
      </c>
      <c r="M95" s="14" t="s">
        <v>22</v>
      </c>
      <c r="N95" s="12" t="n">
        <v>18</v>
      </c>
      <c r="O95" s="15" t="n">
        <v>12.9</v>
      </c>
      <c r="P95" s="16" t="n">
        <v>7.99</v>
      </c>
      <c r="Q95" s="17"/>
      <c r="R95" s="65" t="n">
        <f aca="false">P95*6*Q95</f>
        <v>0</v>
      </c>
    </row>
    <row r="96" s="83" customFormat="true" ht="14.4" hidden="false" customHeight="false" outlineLevel="0" collapsed="false">
      <c r="A96" s="53"/>
      <c r="B96" s="9" t="s">
        <v>188</v>
      </c>
      <c r="C96" s="50"/>
      <c r="D96" s="51"/>
      <c r="E96" s="11" t="s">
        <v>51</v>
      </c>
      <c r="F96" s="9" t="s">
        <v>141</v>
      </c>
      <c r="G96" s="11" t="s">
        <v>52</v>
      </c>
      <c r="H96" s="11" t="s">
        <v>53</v>
      </c>
      <c r="I96" s="52"/>
      <c r="K96" s="12" t="n">
        <v>158</v>
      </c>
      <c r="L96" s="13" t="s">
        <v>189</v>
      </c>
      <c r="M96" s="14" t="s">
        <v>22</v>
      </c>
      <c r="N96" s="12" t="n">
        <v>17</v>
      </c>
      <c r="O96" s="15" t="n">
        <v>9.9</v>
      </c>
      <c r="P96" s="16" t="n">
        <v>3.99</v>
      </c>
      <c r="Q96" s="17"/>
      <c r="R96" s="65" t="n">
        <f aca="false">P96*6*Q96</f>
        <v>0</v>
      </c>
    </row>
    <row r="97" s="83" customFormat="true" ht="14.4" hidden="false" customHeight="false" outlineLevel="0" collapsed="false">
      <c r="A97" s="12" t="n">
        <v>94</v>
      </c>
      <c r="B97" s="13" t="s">
        <v>190</v>
      </c>
      <c r="C97" s="14" t="s">
        <v>22</v>
      </c>
      <c r="D97" s="12" t="n">
        <v>18</v>
      </c>
      <c r="E97" s="15"/>
      <c r="F97" s="91"/>
      <c r="G97" s="16" t="n">
        <v>5.99</v>
      </c>
      <c r="H97" s="17"/>
      <c r="I97" s="65" t="n">
        <f aca="false">G97*6*H97</f>
        <v>0</v>
      </c>
      <c r="K97" s="12" t="n">
        <v>159</v>
      </c>
      <c r="L97" s="13" t="s">
        <v>191</v>
      </c>
      <c r="M97" s="14" t="s">
        <v>22</v>
      </c>
      <c r="N97" s="12" t="n">
        <v>19</v>
      </c>
      <c r="O97" s="15" t="n">
        <v>23.5</v>
      </c>
      <c r="P97" s="16" t="n">
        <v>9.99</v>
      </c>
      <c r="Q97" s="17"/>
      <c r="R97" s="65" t="n">
        <f aca="false">P97*6*Q97</f>
        <v>0</v>
      </c>
    </row>
    <row r="98" s="83" customFormat="true" ht="14.4" hidden="false" customHeight="false" outlineLevel="0" collapsed="false">
      <c r="A98" s="12" t="n">
        <v>95</v>
      </c>
      <c r="B98" s="13" t="s">
        <v>192</v>
      </c>
      <c r="C98" s="14" t="s">
        <v>10</v>
      </c>
      <c r="D98" s="12" t="s">
        <v>13</v>
      </c>
      <c r="E98" s="15"/>
      <c r="F98" s="91"/>
      <c r="G98" s="16" t="n">
        <v>5.99</v>
      </c>
      <c r="H98" s="17"/>
      <c r="I98" s="65" t="n">
        <f aca="false">G98*6*H98</f>
        <v>0</v>
      </c>
      <c r="K98" s="49"/>
      <c r="L98" s="9" t="s">
        <v>193</v>
      </c>
      <c r="M98" s="50"/>
      <c r="N98" s="51"/>
      <c r="O98" s="11"/>
      <c r="P98" s="11"/>
      <c r="Q98" s="11" t="s">
        <v>53</v>
      </c>
      <c r="R98" s="52"/>
    </row>
    <row r="99" s="83" customFormat="true" ht="14.4" hidden="false" customHeight="false" outlineLevel="0" collapsed="false">
      <c r="A99" s="12" t="n">
        <v>96</v>
      </c>
      <c r="B99" s="13" t="s">
        <v>194</v>
      </c>
      <c r="C99" s="14" t="s">
        <v>22</v>
      </c>
      <c r="D99" s="12" t="s">
        <v>42</v>
      </c>
      <c r="E99" s="15"/>
      <c r="F99" s="91"/>
      <c r="G99" s="16" t="n">
        <v>9.9</v>
      </c>
      <c r="H99" s="17"/>
      <c r="I99" s="65" t="n">
        <f aca="false">G99*6*H99</f>
        <v>0</v>
      </c>
      <c r="K99" s="12" t="n">
        <v>161</v>
      </c>
      <c r="L99" s="13" t="s">
        <v>195</v>
      </c>
      <c r="M99" s="14" t="s">
        <v>22</v>
      </c>
      <c r="N99" s="12" t="s">
        <v>61</v>
      </c>
      <c r="O99" s="15" t="n">
        <v>19.9</v>
      </c>
      <c r="P99" s="16" t="n">
        <v>9.99</v>
      </c>
      <c r="Q99" s="17"/>
      <c r="R99" s="65" t="n">
        <f aca="false">P99*6*Q99</f>
        <v>0</v>
      </c>
    </row>
    <row r="100" customFormat="false" ht="14.4" hidden="false" customHeight="false" outlineLevel="0" collapsed="false">
      <c r="A100" s="53"/>
      <c r="B100" s="9" t="s">
        <v>196</v>
      </c>
      <c r="C100" s="50"/>
      <c r="D100" s="51"/>
      <c r="E100" s="11" t="s">
        <v>51</v>
      </c>
      <c r="F100" s="9" t="s">
        <v>141</v>
      </c>
      <c r="G100" s="11" t="s">
        <v>52</v>
      </c>
      <c r="H100" s="11" t="s">
        <v>53</v>
      </c>
      <c r="I100" s="52"/>
      <c r="K100" s="12" t="n">
        <v>162</v>
      </c>
      <c r="L100" s="13" t="s">
        <v>197</v>
      </c>
      <c r="M100" s="14" t="s">
        <v>22</v>
      </c>
      <c r="N100" s="12" t="n">
        <v>19</v>
      </c>
      <c r="O100" s="15" t="n">
        <v>13.9</v>
      </c>
      <c r="P100" s="16" t="n">
        <v>6.99</v>
      </c>
      <c r="Q100" s="17"/>
      <c r="R100" s="65" t="n">
        <f aca="false">P100*6*Q100</f>
        <v>0</v>
      </c>
      <c r="S100" s="4"/>
    </row>
    <row r="101" s="83" customFormat="true" ht="14.4" hidden="false" customHeight="false" outlineLevel="0" collapsed="false">
      <c r="A101" s="12" t="n">
        <v>97</v>
      </c>
      <c r="B101" s="13" t="s">
        <v>198</v>
      </c>
      <c r="C101" s="14" t="s">
        <v>24</v>
      </c>
      <c r="D101" s="12" t="n">
        <v>20</v>
      </c>
      <c r="E101" s="15" t="n">
        <v>7.99</v>
      </c>
      <c r="F101" s="91" t="n">
        <f aca="false">(E101-G101)/E101</f>
        <v>0.500625782227785</v>
      </c>
      <c r="G101" s="16" t="n">
        <v>3.99</v>
      </c>
      <c r="H101" s="17"/>
      <c r="I101" s="65" t="n">
        <f aca="false">G101*6*H101</f>
        <v>0</v>
      </c>
      <c r="K101" s="12" t="n">
        <v>163</v>
      </c>
      <c r="L101" s="13" t="s">
        <v>199</v>
      </c>
      <c r="M101" s="14" t="s">
        <v>22</v>
      </c>
      <c r="N101" s="12" t="n">
        <v>20</v>
      </c>
      <c r="O101" s="15" t="n">
        <v>9.9</v>
      </c>
      <c r="P101" s="16" t="n">
        <v>3.99</v>
      </c>
      <c r="Q101" s="17"/>
      <c r="R101" s="65" t="n">
        <f aca="false">P101*6*Q101</f>
        <v>0</v>
      </c>
    </row>
    <row r="102" s="83" customFormat="true" ht="14.4" hidden="false" customHeight="false" outlineLevel="0" collapsed="false">
      <c r="A102" s="12" t="n">
        <v>98</v>
      </c>
      <c r="B102" s="13" t="s">
        <v>200</v>
      </c>
      <c r="C102" s="14" t="s">
        <v>24</v>
      </c>
      <c r="D102" s="12" t="n">
        <v>20</v>
      </c>
      <c r="E102" s="15" t="n">
        <v>16.9</v>
      </c>
      <c r="F102" s="91" t="n">
        <f aca="false">(E102-G102)/E102</f>
        <v>0.473372781065089</v>
      </c>
      <c r="G102" s="16" t="n">
        <v>8.9</v>
      </c>
      <c r="H102" s="17"/>
      <c r="I102" s="65" t="n">
        <f aca="false">G102*6*H102</f>
        <v>0</v>
      </c>
      <c r="J102" s="82"/>
      <c r="K102" s="12" t="n">
        <v>164</v>
      </c>
      <c r="L102" s="13" t="s">
        <v>201</v>
      </c>
      <c r="M102" s="14" t="s">
        <v>22</v>
      </c>
      <c r="N102" s="12" t="n">
        <v>19</v>
      </c>
      <c r="O102" s="15" t="n">
        <v>9.9</v>
      </c>
      <c r="P102" s="16" t="n">
        <v>4.99</v>
      </c>
      <c r="Q102" s="17"/>
      <c r="R102" s="65" t="n">
        <f aca="false">P102*6*Q102</f>
        <v>0</v>
      </c>
    </row>
    <row r="103" s="83" customFormat="true" ht="14.4" hidden="false" customHeight="false" outlineLevel="0" collapsed="false">
      <c r="A103" s="12" t="n">
        <v>99</v>
      </c>
      <c r="B103" s="13" t="s">
        <v>200</v>
      </c>
      <c r="C103" s="14" t="s">
        <v>22</v>
      </c>
      <c r="D103" s="12" t="n">
        <v>19</v>
      </c>
      <c r="E103" s="15" t="n">
        <v>19.9</v>
      </c>
      <c r="F103" s="91" t="n">
        <f aca="false">(E103-G103)/E103</f>
        <v>0.201005025125628</v>
      </c>
      <c r="G103" s="16" t="n">
        <v>15.9</v>
      </c>
      <c r="H103" s="17"/>
      <c r="I103" s="65" t="n">
        <f aca="false">G103*6*H103</f>
        <v>0</v>
      </c>
      <c r="J103" s="82"/>
      <c r="K103" s="12" t="n">
        <v>165</v>
      </c>
      <c r="L103" s="13" t="s">
        <v>202</v>
      </c>
      <c r="M103" s="14" t="s">
        <v>22</v>
      </c>
      <c r="N103" s="12" t="n">
        <v>19</v>
      </c>
      <c r="O103" s="15" t="n">
        <v>11.9</v>
      </c>
      <c r="P103" s="16" t="n">
        <v>5.99</v>
      </c>
      <c r="Q103" s="17"/>
      <c r="R103" s="65" t="n">
        <f aca="false">P103*6*Q103</f>
        <v>0</v>
      </c>
    </row>
    <row r="104" s="83" customFormat="true" ht="14.4" hidden="false" customHeight="false" outlineLevel="0" collapsed="false">
      <c r="A104" s="12" t="n">
        <v>100</v>
      </c>
      <c r="B104" s="13" t="s">
        <v>203</v>
      </c>
      <c r="C104" s="14" t="s">
        <v>22</v>
      </c>
      <c r="D104" s="12" t="n">
        <v>19</v>
      </c>
      <c r="E104" s="15" t="n">
        <v>7.99</v>
      </c>
      <c r="F104" s="91" t="n">
        <f aca="false">(E104-G104)/E104</f>
        <v>0.500625782227785</v>
      </c>
      <c r="G104" s="16" t="n">
        <v>3.99</v>
      </c>
      <c r="H104" s="17"/>
      <c r="I104" s="65" t="n">
        <f aca="false">G104*6*H104</f>
        <v>0</v>
      </c>
      <c r="J104" s="82"/>
      <c r="K104" s="12" t="n">
        <v>167</v>
      </c>
      <c r="L104" s="13" t="s">
        <v>204</v>
      </c>
      <c r="M104" s="14" t="s">
        <v>22</v>
      </c>
      <c r="N104" s="12" t="n">
        <v>19</v>
      </c>
      <c r="O104" s="15" t="n">
        <v>13.9</v>
      </c>
      <c r="P104" s="16" t="n">
        <v>5.99</v>
      </c>
      <c r="Q104" s="17"/>
      <c r="R104" s="65" t="n">
        <f aca="false">P104*6*Q104</f>
        <v>0</v>
      </c>
    </row>
    <row r="105" s="83" customFormat="true" ht="14.4" hidden="false" customHeight="false" outlineLevel="0" collapsed="false">
      <c r="A105" s="53"/>
      <c r="B105" s="9" t="s">
        <v>205</v>
      </c>
      <c r="C105" s="50"/>
      <c r="D105" s="51"/>
      <c r="E105" s="11" t="s">
        <v>51</v>
      </c>
      <c r="F105" s="9" t="s">
        <v>141</v>
      </c>
      <c r="G105" s="11" t="s">
        <v>52</v>
      </c>
      <c r="H105" s="11" t="s">
        <v>206</v>
      </c>
      <c r="I105" s="52"/>
      <c r="K105" s="12" t="n">
        <v>168</v>
      </c>
      <c r="L105" s="13" t="s">
        <v>207</v>
      </c>
      <c r="M105" s="14" t="s">
        <v>22</v>
      </c>
      <c r="N105" s="12" t="n">
        <v>18</v>
      </c>
      <c r="O105" s="15" t="n">
        <v>14.9</v>
      </c>
      <c r="P105" s="16" t="n">
        <v>8.99</v>
      </c>
      <c r="Q105" s="17"/>
      <c r="R105" s="65" t="n">
        <f aca="false">P105*6*Q105</f>
        <v>0</v>
      </c>
    </row>
    <row r="106" s="83" customFormat="true" ht="16.2" hidden="false" customHeight="true" outlineLevel="0" collapsed="false">
      <c r="A106" s="12" t="n">
        <v>102</v>
      </c>
      <c r="B106" s="13" t="s">
        <v>208</v>
      </c>
      <c r="C106" s="13" t="s">
        <v>10</v>
      </c>
      <c r="D106" s="90"/>
      <c r="E106" s="94"/>
      <c r="F106" s="95"/>
      <c r="G106" s="92" t="n">
        <v>19.9</v>
      </c>
      <c r="H106" s="17"/>
      <c r="I106" s="65" t="n">
        <f aca="false">G106*H106</f>
        <v>0</v>
      </c>
      <c r="J106" s="82"/>
      <c r="K106" s="12" t="n">
        <v>169</v>
      </c>
      <c r="L106" s="13" t="s">
        <v>209</v>
      </c>
      <c r="M106" s="14" t="s">
        <v>22</v>
      </c>
      <c r="N106" s="12" t="n">
        <v>17</v>
      </c>
      <c r="O106" s="15" t="n">
        <v>19.9</v>
      </c>
      <c r="P106" s="16" t="n">
        <v>9.9</v>
      </c>
      <c r="Q106" s="17"/>
      <c r="R106" s="65" t="n">
        <f aca="false">P106*6*Q106</f>
        <v>0</v>
      </c>
    </row>
    <row r="107" s="83" customFormat="true" ht="14.4" hidden="false" customHeight="false" outlineLevel="0" collapsed="false">
      <c r="A107" s="12" t="n">
        <v>103</v>
      </c>
      <c r="B107" s="13" t="s">
        <v>208</v>
      </c>
      <c r="C107" s="13" t="s">
        <v>22</v>
      </c>
      <c r="D107" s="90"/>
      <c r="E107" s="94"/>
      <c r="F107" s="95"/>
      <c r="G107" s="92" t="n">
        <v>19.9</v>
      </c>
      <c r="H107" s="17"/>
      <c r="I107" s="65" t="n">
        <f aca="false">G107*H107</f>
        <v>0</v>
      </c>
      <c r="J107" s="82"/>
      <c r="K107" s="12" t="n">
        <v>170</v>
      </c>
      <c r="L107" s="13" t="s">
        <v>210</v>
      </c>
      <c r="M107" s="14" t="s">
        <v>22</v>
      </c>
      <c r="N107" s="12" t="n">
        <v>18</v>
      </c>
      <c r="O107" s="15" t="n">
        <v>15.9</v>
      </c>
      <c r="P107" s="16" t="n">
        <v>11.9</v>
      </c>
      <c r="Q107" s="17"/>
      <c r="R107" s="65" t="n">
        <f aca="false">P107*6*Q107</f>
        <v>0</v>
      </c>
    </row>
    <row r="108" s="83" customFormat="true" ht="14.4" hidden="false" customHeight="false" outlineLevel="0" collapsed="false">
      <c r="A108" s="12" t="n">
        <v>104</v>
      </c>
      <c r="B108" s="13" t="s">
        <v>208</v>
      </c>
      <c r="C108" s="13" t="s">
        <v>24</v>
      </c>
      <c r="D108" s="90"/>
      <c r="E108" s="94"/>
      <c r="F108" s="95"/>
      <c r="G108" s="92" t="n">
        <v>19.9</v>
      </c>
      <c r="H108" s="17"/>
      <c r="I108" s="65" t="n">
        <f aca="false">G108*H108</f>
        <v>0</v>
      </c>
      <c r="J108" s="82"/>
      <c r="K108" s="12" t="n">
        <v>171</v>
      </c>
      <c r="L108" s="13" t="s">
        <v>211</v>
      </c>
      <c r="M108" s="14" t="s">
        <v>22</v>
      </c>
      <c r="N108" s="12" t="n">
        <v>19</v>
      </c>
      <c r="O108" s="15" t="n">
        <v>23.9</v>
      </c>
      <c r="P108" s="16" t="n">
        <v>14.9</v>
      </c>
      <c r="Q108" s="17"/>
      <c r="R108" s="65" t="n">
        <f aca="false">P108*6*Q108</f>
        <v>0</v>
      </c>
    </row>
    <row r="109" s="83" customFormat="true" ht="14.4" hidden="false" customHeight="false" outlineLevel="0" collapsed="false">
      <c r="A109" s="53"/>
      <c r="B109" s="9" t="s">
        <v>212</v>
      </c>
      <c r="C109" s="50"/>
      <c r="D109" s="51"/>
      <c r="E109" s="11" t="s">
        <v>51</v>
      </c>
      <c r="F109" s="9" t="s">
        <v>141</v>
      </c>
      <c r="G109" s="11" t="s">
        <v>52</v>
      </c>
      <c r="H109" s="11" t="s">
        <v>53</v>
      </c>
      <c r="I109" s="52"/>
      <c r="J109" s="82"/>
      <c r="K109" s="49"/>
      <c r="L109" s="9" t="s">
        <v>213</v>
      </c>
      <c r="M109" s="50"/>
      <c r="N109" s="51"/>
      <c r="O109" s="11" t="s">
        <v>51</v>
      </c>
      <c r="P109" s="11" t="s">
        <v>52</v>
      </c>
      <c r="Q109" s="11" t="s">
        <v>53</v>
      </c>
      <c r="R109" s="52"/>
    </row>
    <row r="110" s="83" customFormat="true" ht="14.4" hidden="false" customHeight="false" outlineLevel="0" collapsed="false">
      <c r="A110" s="12" t="n">
        <v>105</v>
      </c>
      <c r="B110" s="14" t="s">
        <v>214</v>
      </c>
      <c r="C110" s="14" t="s">
        <v>24</v>
      </c>
      <c r="D110" s="12" t="n">
        <v>20</v>
      </c>
      <c r="E110" s="15" t="n">
        <v>8.9</v>
      </c>
      <c r="F110" s="91" t="n">
        <f aca="false">(E110-G110)/E110</f>
        <v>0.439325842696629</v>
      </c>
      <c r="G110" s="16" t="n">
        <v>4.99</v>
      </c>
      <c r="H110" s="17"/>
      <c r="I110" s="65" t="n">
        <f aca="false">G110*6*H110</f>
        <v>0</v>
      </c>
      <c r="J110" s="82"/>
      <c r="K110" s="12" t="n">
        <v>173</v>
      </c>
      <c r="L110" s="13" t="s">
        <v>215</v>
      </c>
      <c r="M110" s="14" t="s">
        <v>22</v>
      </c>
      <c r="N110" s="12" t="n">
        <v>19</v>
      </c>
      <c r="O110" s="15" t="n">
        <v>21.9</v>
      </c>
      <c r="P110" s="16" t="n">
        <v>13.9</v>
      </c>
      <c r="Q110" s="17"/>
      <c r="R110" s="65" t="n">
        <f aca="false">P110*6*Q110</f>
        <v>0</v>
      </c>
    </row>
    <row r="111" s="83" customFormat="true" ht="14.4" hidden="false" customHeight="false" outlineLevel="0" collapsed="false">
      <c r="A111" s="12" t="n">
        <v>106</v>
      </c>
      <c r="B111" s="14" t="s">
        <v>216</v>
      </c>
      <c r="C111" s="14" t="s">
        <v>24</v>
      </c>
      <c r="D111" s="12" t="n">
        <v>20</v>
      </c>
      <c r="E111" s="15" t="n">
        <v>11.9</v>
      </c>
      <c r="F111" s="91" t="n">
        <f aca="false">(E111-G111)/E111</f>
        <v>0.412605042016807</v>
      </c>
      <c r="G111" s="16" t="n">
        <v>6.99</v>
      </c>
      <c r="H111" s="17"/>
      <c r="I111" s="65" t="n">
        <f aca="false">G111*6*H111</f>
        <v>0</v>
      </c>
      <c r="J111" s="82"/>
      <c r="K111" s="12" t="n">
        <v>174</v>
      </c>
      <c r="L111" s="13" t="s">
        <v>217</v>
      </c>
      <c r="M111" s="14" t="s">
        <v>22</v>
      </c>
      <c r="N111" s="12" t="s">
        <v>42</v>
      </c>
      <c r="O111" s="15" t="n">
        <v>19.9</v>
      </c>
      <c r="P111" s="16" t="n">
        <v>15.9</v>
      </c>
      <c r="Q111" s="17"/>
      <c r="R111" s="65" t="n">
        <f aca="false">P111*6*Q111</f>
        <v>0</v>
      </c>
    </row>
    <row r="112" s="4" customFormat="true" ht="14.4" hidden="false" customHeight="false" outlineLevel="0" collapsed="false">
      <c r="A112" s="53"/>
      <c r="B112" s="9" t="s">
        <v>218</v>
      </c>
      <c r="C112" s="50"/>
      <c r="D112" s="51"/>
      <c r="E112" s="11" t="s">
        <v>51</v>
      </c>
      <c r="F112" s="9" t="s">
        <v>141</v>
      </c>
      <c r="G112" s="11" t="s">
        <v>52</v>
      </c>
      <c r="H112" s="11" t="s">
        <v>53</v>
      </c>
      <c r="I112" s="52"/>
      <c r="J112" s="82"/>
      <c r="K112" s="12" t="n">
        <v>175</v>
      </c>
      <c r="L112" s="13" t="s">
        <v>219</v>
      </c>
      <c r="M112" s="14" t="s">
        <v>22</v>
      </c>
      <c r="N112" s="12" t="n">
        <v>18</v>
      </c>
      <c r="O112" s="15" t="n">
        <v>27.9</v>
      </c>
      <c r="P112" s="16" t="n">
        <v>16.9</v>
      </c>
      <c r="Q112" s="17"/>
      <c r="R112" s="65" t="n">
        <f aca="false">P112*6*Q112</f>
        <v>0</v>
      </c>
    </row>
    <row r="113" s="83" customFormat="true" ht="14.4" hidden="false" customHeight="false" outlineLevel="0" collapsed="false">
      <c r="A113" s="12" t="n">
        <v>107</v>
      </c>
      <c r="B113" s="13" t="s">
        <v>220</v>
      </c>
      <c r="C113" s="14" t="s">
        <v>24</v>
      </c>
      <c r="D113" s="12" t="n">
        <v>20</v>
      </c>
      <c r="E113" s="15" t="n">
        <v>7.99</v>
      </c>
      <c r="F113" s="91" t="n">
        <f aca="false">(E113-G113)/E113</f>
        <v>0.500625782227785</v>
      </c>
      <c r="G113" s="16" t="n">
        <v>3.99</v>
      </c>
      <c r="H113" s="17"/>
      <c r="I113" s="65" t="n">
        <f aca="false">G113*6*H113</f>
        <v>0</v>
      </c>
      <c r="J113" s="82"/>
      <c r="K113" s="12" t="n">
        <v>176</v>
      </c>
      <c r="L113" s="13" t="s">
        <v>221</v>
      </c>
      <c r="M113" s="14" t="s">
        <v>22</v>
      </c>
      <c r="N113" s="12" t="n">
        <v>19</v>
      </c>
      <c r="O113" s="15" t="n">
        <v>27.9</v>
      </c>
      <c r="P113" s="16" t="n">
        <v>19.9</v>
      </c>
      <c r="Q113" s="17"/>
      <c r="R113" s="65" t="n">
        <f aca="false">P113*6*Q113</f>
        <v>0</v>
      </c>
    </row>
    <row r="114" s="83" customFormat="true" ht="14.4" hidden="false" customHeight="false" outlineLevel="0" collapsed="false">
      <c r="A114" s="12" t="n">
        <v>108</v>
      </c>
      <c r="B114" s="13" t="s">
        <v>222</v>
      </c>
      <c r="C114" s="14" t="s">
        <v>24</v>
      </c>
      <c r="D114" s="12" t="n">
        <v>20</v>
      </c>
      <c r="E114" s="15" t="n">
        <v>8.99</v>
      </c>
      <c r="F114" s="91" t="n">
        <f aca="false">(E114-G114)/E114</f>
        <v>0.333704115684093</v>
      </c>
      <c r="G114" s="16" t="n">
        <v>5.99</v>
      </c>
      <c r="H114" s="17"/>
      <c r="I114" s="65" t="n">
        <f aca="false">G114*6*H114</f>
        <v>0</v>
      </c>
      <c r="J114" s="82"/>
      <c r="K114" s="12" t="n">
        <v>177</v>
      </c>
      <c r="L114" s="13" t="s">
        <v>223</v>
      </c>
      <c r="M114" s="14" t="s">
        <v>22</v>
      </c>
      <c r="N114" s="12" t="n">
        <v>19</v>
      </c>
      <c r="O114" s="15" t="n">
        <v>39</v>
      </c>
      <c r="P114" s="16" t="n">
        <v>23.9</v>
      </c>
      <c r="Q114" s="17"/>
      <c r="R114" s="65" t="n">
        <f aca="false">P114*6*Q114</f>
        <v>0</v>
      </c>
    </row>
    <row r="115" s="83" customFormat="true" ht="14.4" hidden="false" customHeight="false" outlineLevel="0" collapsed="false">
      <c r="A115" s="12" t="n">
        <v>109</v>
      </c>
      <c r="B115" s="13" t="s">
        <v>224</v>
      </c>
      <c r="C115" s="14" t="s">
        <v>24</v>
      </c>
      <c r="D115" s="12" t="n">
        <v>20</v>
      </c>
      <c r="E115" s="15" t="n">
        <v>15.99</v>
      </c>
      <c r="F115" s="91" t="n">
        <f aca="false">(E115-G115)/E115</f>
        <v>0.500312695434647</v>
      </c>
      <c r="G115" s="16" t="n">
        <v>7.99</v>
      </c>
      <c r="H115" s="17"/>
      <c r="I115" s="65" t="n">
        <f aca="false">G115*6*H115</f>
        <v>0</v>
      </c>
      <c r="J115" s="82"/>
      <c r="K115" s="49"/>
      <c r="L115" s="9" t="s">
        <v>225</v>
      </c>
      <c r="M115" s="50"/>
      <c r="N115" s="51"/>
      <c r="O115" s="11" t="s">
        <v>51</v>
      </c>
      <c r="P115" s="11" t="s">
        <v>52</v>
      </c>
      <c r="Q115" s="11" t="s">
        <v>53</v>
      </c>
      <c r="R115" s="52"/>
    </row>
    <row r="116" s="4" customFormat="true" ht="14.4" hidden="false" customHeight="false" outlineLevel="0" collapsed="false">
      <c r="A116" s="53"/>
      <c r="B116" s="9"/>
      <c r="C116" s="50"/>
      <c r="D116" s="51"/>
      <c r="E116" s="11" t="s">
        <v>51</v>
      </c>
      <c r="F116" s="9" t="s">
        <v>141</v>
      </c>
      <c r="G116" s="11" t="s">
        <v>52</v>
      </c>
      <c r="H116" s="11" t="s">
        <v>53</v>
      </c>
      <c r="I116" s="52"/>
      <c r="J116" s="82"/>
      <c r="K116" s="12" t="n">
        <v>178</v>
      </c>
      <c r="L116" s="13" t="s">
        <v>226</v>
      </c>
      <c r="M116" s="14" t="s">
        <v>24</v>
      </c>
      <c r="N116" s="12" t="n">
        <v>20</v>
      </c>
      <c r="O116" s="15"/>
      <c r="P116" s="16" t="n">
        <v>3.99</v>
      </c>
      <c r="Q116" s="17"/>
      <c r="R116" s="65" t="n">
        <f aca="false">P116*6*Q116</f>
        <v>0</v>
      </c>
    </row>
    <row r="117" s="83" customFormat="true" ht="14.4" hidden="false" customHeight="false" outlineLevel="0" collapsed="false">
      <c r="A117" s="12" t="n">
        <v>110</v>
      </c>
      <c r="B117" s="14" t="s">
        <v>227</v>
      </c>
      <c r="C117" s="14" t="s">
        <v>22</v>
      </c>
      <c r="D117" s="12" t="n">
        <v>19</v>
      </c>
      <c r="E117" s="15" t="n">
        <v>7.9</v>
      </c>
      <c r="F117" s="91" t="n">
        <f aca="false">(E117-G117)/E117</f>
        <v>0.494936708860759</v>
      </c>
      <c r="G117" s="16" t="n">
        <v>3.99</v>
      </c>
      <c r="H117" s="17"/>
      <c r="I117" s="65" t="n">
        <f aca="false">G117*6*H117</f>
        <v>0</v>
      </c>
      <c r="J117" s="82"/>
      <c r="K117" s="12" t="n">
        <v>179</v>
      </c>
      <c r="L117" s="13" t="s">
        <v>228</v>
      </c>
      <c r="M117" s="14" t="s">
        <v>10</v>
      </c>
      <c r="N117" s="12" t="n">
        <v>20</v>
      </c>
      <c r="O117" s="15" t="n">
        <v>7</v>
      </c>
      <c r="P117" s="16" t="n">
        <v>4.95</v>
      </c>
      <c r="Q117" s="17"/>
      <c r="R117" s="65" t="n">
        <f aca="false">P117*6*Q117</f>
        <v>0</v>
      </c>
    </row>
    <row r="118" s="83" customFormat="true" ht="14.4" hidden="false" customHeight="false" outlineLevel="0" collapsed="false">
      <c r="A118" s="12" t="n">
        <v>111</v>
      </c>
      <c r="B118" s="14" t="s">
        <v>229</v>
      </c>
      <c r="C118" s="14" t="s">
        <v>10</v>
      </c>
      <c r="D118" s="12" t="n">
        <v>20</v>
      </c>
      <c r="E118" s="15" t="n">
        <v>8.9</v>
      </c>
      <c r="F118" s="91" t="n">
        <f aca="false">(E118-G118)/E118</f>
        <v>0.439325842696629</v>
      </c>
      <c r="G118" s="16" t="n">
        <v>4.99</v>
      </c>
      <c r="H118" s="17"/>
      <c r="I118" s="65" t="n">
        <f aca="false">G118*6*H118</f>
        <v>0</v>
      </c>
      <c r="K118" s="12" t="n">
        <v>180</v>
      </c>
      <c r="L118" s="13" t="s">
        <v>230</v>
      </c>
      <c r="M118" s="14" t="s">
        <v>22</v>
      </c>
      <c r="N118" s="12" t="n">
        <v>18</v>
      </c>
      <c r="O118" s="15" t="n">
        <v>8.5</v>
      </c>
      <c r="P118" s="16" t="n">
        <v>5.5</v>
      </c>
      <c r="Q118" s="17"/>
      <c r="R118" s="65" t="n">
        <f aca="false">P118*6*Q118</f>
        <v>0</v>
      </c>
    </row>
    <row r="119" s="83" customFormat="true" ht="14.4" hidden="false" customHeight="false" outlineLevel="0" collapsed="false">
      <c r="A119" s="12" t="n">
        <v>112</v>
      </c>
      <c r="B119" s="14" t="s">
        <v>231</v>
      </c>
      <c r="C119" s="14" t="s">
        <v>22</v>
      </c>
      <c r="D119" s="12" t="n">
        <v>19</v>
      </c>
      <c r="E119" s="15" t="n">
        <v>9.9</v>
      </c>
      <c r="F119" s="91" t="n">
        <f aca="false">(E119-G119)/E119</f>
        <v>0.394949494949495</v>
      </c>
      <c r="G119" s="16" t="n">
        <v>5.99</v>
      </c>
      <c r="H119" s="17"/>
      <c r="I119" s="65" t="n">
        <f aca="false">G119*6*H119</f>
        <v>0</v>
      </c>
      <c r="J119" s="82"/>
      <c r="K119" s="12" t="n">
        <v>181</v>
      </c>
      <c r="L119" s="13" t="s">
        <v>232</v>
      </c>
      <c r="M119" s="14" t="s">
        <v>10</v>
      </c>
      <c r="N119" s="12" t="n">
        <v>20</v>
      </c>
      <c r="O119" s="15" t="n">
        <v>12</v>
      </c>
      <c r="P119" s="16" t="n">
        <v>7.99</v>
      </c>
      <c r="Q119" s="17"/>
      <c r="R119" s="65" t="n">
        <f aca="false">P119*6*Q119</f>
        <v>0</v>
      </c>
    </row>
    <row r="120" s="83" customFormat="true" ht="16.2" hidden="false" customHeight="true" outlineLevel="0" collapsed="false">
      <c r="A120" s="12" t="n">
        <v>113</v>
      </c>
      <c r="B120" s="14" t="s">
        <v>233</v>
      </c>
      <c r="C120" s="14" t="s">
        <v>22</v>
      </c>
      <c r="D120" s="12" t="s">
        <v>13</v>
      </c>
      <c r="E120" s="15" t="n">
        <v>6.99</v>
      </c>
      <c r="F120" s="91" t="n">
        <f aca="false">(E120-G120)/E120</f>
        <v>0.572246065808297</v>
      </c>
      <c r="G120" s="16" t="n">
        <v>2.99</v>
      </c>
      <c r="H120" s="17"/>
      <c r="I120" s="65" t="n">
        <f aca="false">G120*6*H120</f>
        <v>0</v>
      </c>
      <c r="J120" s="82"/>
      <c r="K120" s="49"/>
      <c r="L120" s="9" t="s">
        <v>225</v>
      </c>
      <c r="M120" s="50"/>
      <c r="N120" s="51"/>
      <c r="O120" s="11" t="s">
        <v>51</v>
      </c>
      <c r="P120" s="11" t="s">
        <v>52</v>
      </c>
      <c r="Q120" s="11" t="s">
        <v>53</v>
      </c>
      <c r="R120" s="52"/>
    </row>
    <row r="121" s="4" customFormat="true" ht="14.4" hidden="false" customHeight="false" outlineLevel="0" collapsed="false">
      <c r="A121" s="53"/>
      <c r="B121" s="9" t="s">
        <v>234</v>
      </c>
      <c r="C121" s="50"/>
      <c r="D121" s="51"/>
      <c r="E121" s="11" t="s">
        <v>51</v>
      </c>
      <c r="F121" s="9" t="s">
        <v>141</v>
      </c>
      <c r="G121" s="11" t="s">
        <v>52</v>
      </c>
      <c r="H121" s="11" t="s">
        <v>53</v>
      </c>
      <c r="I121" s="52"/>
      <c r="J121" s="82"/>
      <c r="K121" s="12" t="n">
        <v>183</v>
      </c>
      <c r="L121" s="13" t="s">
        <v>235</v>
      </c>
      <c r="M121" s="14" t="s">
        <v>22</v>
      </c>
      <c r="N121" s="12" t="n">
        <v>20</v>
      </c>
      <c r="O121" s="15" t="n">
        <v>11.9</v>
      </c>
      <c r="P121" s="16" t="n">
        <v>6.99</v>
      </c>
      <c r="Q121" s="17"/>
      <c r="R121" s="65" t="n">
        <f aca="false">P121*6*Q121</f>
        <v>0</v>
      </c>
    </row>
    <row r="122" customFormat="false" ht="14.4" hidden="false" customHeight="false" outlineLevel="0" collapsed="false">
      <c r="A122" s="12" t="n">
        <v>115</v>
      </c>
      <c r="B122" s="13" t="s">
        <v>236</v>
      </c>
      <c r="C122" s="14" t="s">
        <v>22</v>
      </c>
      <c r="D122" s="12" t="s">
        <v>13</v>
      </c>
      <c r="E122" s="15" t="n">
        <v>9.9</v>
      </c>
      <c r="F122" s="91" t="n">
        <f aca="false">(E122-G122)/E122</f>
        <v>0.495959595959596</v>
      </c>
      <c r="G122" s="16" t="n">
        <v>4.99</v>
      </c>
      <c r="H122" s="17"/>
      <c r="I122" s="65" t="n">
        <f aca="false">G122*6*H122</f>
        <v>0</v>
      </c>
      <c r="K122" s="12" t="n">
        <v>184</v>
      </c>
      <c r="L122" s="13" t="s">
        <v>237</v>
      </c>
      <c r="M122" s="14" t="s">
        <v>22</v>
      </c>
      <c r="N122" s="12" t="s">
        <v>13</v>
      </c>
      <c r="O122" s="15" t="n">
        <v>9.5</v>
      </c>
      <c r="P122" s="16" t="n">
        <v>5.99</v>
      </c>
      <c r="Q122" s="17"/>
      <c r="R122" s="65" t="n">
        <f aca="false">P122*6*Q122</f>
        <v>0</v>
      </c>
      <c r="S122" s="4"/>
    </row>
    <row r="123" s="4" customFormat="true" ht="14.4" hidden="false" customHeight="false" outlineLevel="0" collapsed="false">
      <c r="A123" s="12" t="n">
        <v>116</v>
      </c>
      <c r="B123" s="13" t="s">
        <v>238</v>
      </c>
      <c r="C123" s="14" t="s">
        <v>22</v>
      </c>
      <c r="D123" s="12" t="n">
        <v>19</v>
      </c>
      <c r="E123" s="15" t="n">
        <v>11</v>
      </c>
      <c r="F123" s="91" t="n">
        <f aca="false">(E123-G123)/E123</f>
        <v>0.455454545454545</v>
      </c>
      <c r="G123" s="16" t="n">
        <v>5.99</v>
      </c>
      <c r="H123" s="17"/>
      <c r="I123" s="65" t="n">
        <f aca="false">G123*6*H123</f>
        <v>0</v>
      </c>
      <c r="J123" s="82"/>
      <c r="K123" s="12" t="n">
        <v>185</v>
      </c>
      <c r="L123" s="13" t="s">
        <v>239</v>
      </c>
      <c r="M123" s="14" t="s">
        <v>10</v>
      </c>
      <c r="N123" s="12" t="n">
        <v>20</v>
      </c>
      <c r="O123" s="15" t="n">
        <v>7.99</v>
      </c>
      <c r="P123" s="16" t="n">
        <v>5.99</v>
      </c>
      <c r="Q123" s="17"/>
      <c r="R123" s="65" t="n">
        <f aca="false">P123*6*Q123</f>
        <v>0</v>
      </c>
    </row>
    <row r="124" s="4" customFormat="true" ht="14.4" hidden="false" customHeight="false" outlineLevel="0" collapsed="false">
      <c r="A124" s="12" t="n">
        <v>117</v>
      </c>
      <c r="B124" s="13" t="s">
        <v>240</v>
      </c>
      <c r="C124" s="14" t="s">
        <v>22</v>
      </c>
      <c r="D124" s="12" t="n">
        <v>19</v>
      </c>
      <c r="E124" s="15" t="n">
        <v>11</v>
      </c>
      <c r="F124" s="91" t="n">
        <f aca="false">(E124-G124)/E124</f>
        <v>0.364545454545454</v>
      </c>
      <c r="G124" s="16" t="n">
        <v>6.99</v>
      </c>
      <c r="H124" s="17"/>
      <c r="I124" s="65" t="n">
        <f aca="false">G124*6*H124</f>
        <v>0</v>
      </c>
      <c r="J124" s="82"/>
      <c r="K124" s="12" t="n">
        <v>186</v>
      </c>
      <c r="L124" s="13" t="s">
        <v>241</v>
      </c>
      <c r="M124" s="14" t="s">
        <v>22</v>
      </c>
      <c r="N124" s="12" t="n">
        <v>18</v>
      </c>
      <c r="O124" s="15" t="n">
        <v>7.99</v>
      </c>
      <c r="P124" s="16" t="n">
        <v>5.99</v>
      </c>
      <c r="Q124" s="17"/>
      <c r="R124" s="65" t="n">
        <f aca="false">P124*6*Q124</f>
        <v>0</v>
      </c>
    </row>
    <row r="125" s="4" customFormat="true" ht="14.4" hidden="false" customHeight="false" outlineLevel="0" collapsed="false">
      <c r="A125" s="12" t="n">
        <v>118</v>
      </c>
      <c r="B125" s="13" t="s">
        <v>242</v>
      </c>
      <c r="C125" s="14" t="s">
        <v>22</v>
      </c>
      <c r="D125" s="12" t="n">
        <v>19</v>
      </c>
      <c r="E125" s="15" t="n">
        <v>11</v>
      </c>
      <c r="F125" s="91" t="n">
        <f aca="false">(E125-G125)/E125</f>
        <v>0.273636363636364</v>
      </c>
      <c r="G125" s="16" t="n">
        <v>7.99</v>
      </c>
      <c r="H125" s="17"/>
      <c r="I125" s="65" t="n">
        <f aca="false">G125*6*H125</f>
        <v>0</v>
      </c>
      <c r="J125" s="82"/>
      <c r="K125" s="12" t="n">
        <v>187</v>
      </c>
      <c r="L125" s="14" t="s">
        <v>243</v>
      </c>
      <c r="M125" s="14" t="s">
        <v>10</v>
      </c>
      <c r="N125" s="12" t="n">
        <v>19</v>
      </c>
      <c r="O125" s="15" t="n">
        <v>7.99</v>
      </c>
      <c r="P125" s="92" t="n">
        <v>3.99</v>
      </c>
      <c r="Q125" s="17"/>
      <c r="R125" s="18" t="n">
        <f aca="false">(P125*Q125)*6</f>
        <v>0</v>
      </c>
    </row>
    <row r="126" s="4" customFormat="true" ht="14.4" hidden="false" customHeight="false" outlineLevel="0" collapsed="false">
      <c r="A126" s="12" t="n">
        <v>119</v>
      </c>
      <c r="B126" s="13" t="s">
        <v>244</v>
      </c>
      <c r="C126" s="14" t="s">
        <v>22</v>
      </c>
      <c r="D126" s="12" t="n">
        <v>20</v>
      </c>
      <c r="E126" s="15" t="n">
        <v>8.9</v>
      </c>
      <c r="F126" s="91" t="n">
        <f aca="false">(E126-G126)/E126</f>
        <v>0.551685393258427</v>
      </c>
      <c r="G126" s="16" t="n">
        <v>3.99</v>
      </c>
      <c r="H126" s="17"/>
      <c r="I126" s="65" t="n">
        <f aca="false">G126*6*H126</f>
        <v>0</v>
      </c>
      <c r="J126" s="82"/>
      <c r="K126" s="49"/>
      <c r="L126" s="9" t="s">
        <v>245</v>
      </c>
      <c r="M126" s="50"/>
      <c r="N126" s="51"/>
      <c r="O126" s="11" t="s">
        <v>51</v>
      </c>
      <c r="P126" s="11" t="s">
        <v>52</v>
      </c>
      <c r="Q126" s="11" t="s">
        <v>53</v>
      </c>
      <c r="R126" s="52"/>
    </row>
    <row r="127" s="4" customFormat="true" ht="14.4" hidden="false" customHeight="false" outlineLevel="0" collapsed="false">
      <c r="A127" s="12" t="n">
        <v>120</v>
      </c>
      <c r="B127" s="13" t="s">
        <v>246</v>
      </c>
      <c r="C127" s="14" t="s">
        <v>24</v>
      </c>
      <c r="D127" s="12" t="n">
        <v>20</v>
      </c>
      <c r="E127" s="15" t="n">
        <v>9.9</v>
      </c>
      <c r="F127" s="91" t="n">
        <f aca="false">(E127-G127)/E127</f>
        <v>0.495959595959596</v>
      </c>
      <c r="G127" s="16" t="n">
        <v>4.99</v>
      </c>
      <c r="H127" s="17"/>
      <c r="I127" s="65" t="n">
        <f aca="false">G127*6*H127</f>
        <v>0</v>
      </c>
      <c r="J127" s="82"/>
      <c r="K127" s="12" t="n">
        <v>188</v>
      </c>
      <c r="L127" s="13" t="s">
        <v>247</v>
      </c>
      <c r="M127" s="14" t="s">
        <v>10</v>
      </c>
      <c r="N127" s="12" t="n">
        <v>20</v>
      </c>
      <c r="O127" s="15" t="n">
        <v>23.9</v>
      </c>
      <c r="P127" s="16" t="n">
        <v>13.9</v>
      </c>
      <c r="Q127" s="17"/>
      <c r="R127" s="65" t="n">
        <f aca="false">P127*6*Q127</f>
        <v>0</v>
      </c>
    </row>
    <row r="128" s="4" customFormat="true" ht="14.4" hidden="false" customHeight="false" outlineLevel="0" collapsed="false">
      <c r="A128" s="12" t="n">
        <v>121</v>
      </c>
      <c r="B128" s="13" t="s">
        <v>248</v>
      </c>
      <c r="C128" s="14" t="s">
        <v>24</v>
      </c>
      <c r="D128" s="12" t="s">
        <v>13</v>
      </c>
      <c r="E128" s="15" t="n">
        <v>12</v>
      </c>
      <c r="F128" s="91" t="n">
        <f aca="false">(E128-G128)/E128</f>
        <v>0.334166666666667</v>
      </c>
      <c r="G128" s="16" t="n">
        <v>7.99</v>
      </c>
      <c r="H128" s="17"/>
      <c r="I128" s="65" t="n">
        <f aca="false">G128*6*H128</f>
        <v>0</v>
      </c>
      <c r="J128" s="82"/>
      <c r="K128" s="12" t="n">
        <v>189</v>
      </c>
      <c r="L128" s="13" t="s">
        <v>249</v>
      </c>
      <c r="M128" s="14" t="s">
        <v>10</v>
      </c>
      <c r="N128" s="12" t="n">
        <v>20</v>
      </c>
      <c r="O128" s="15" t="n">
        <v>12.9</v>
      </c>
      <c r="P128" s="16" t="n">
        <v>6.99</v>
      </c>
      <c r="Q128" s="17"/>
      <c r="R128" s="65" t="n">
        <f aca="false">P128*6*Q128</f>
        <v>0</v>
      </c>
    </row>
    <row r="129" s="4" customFormat="true" ht="14.4" hidden="false" customHeight="false" outlineLevel="0" collapsed="false">
      <c r="A129" s="12" t="n">
        <v>122</v>
      </c>
      <c r="B129" s="13" t="s">
        <v>244</v>
      </c>
      <c r="C129" s="14" t="s">
        <v>10</v>
      </c>
      <c r="D129" s="12" t="n">
        <v>20</v>
      </c>
      <c r="E129" s="15" t="n">
        <v>9.9</v>
      </c>
      <c r="F129" s="91" t="n">
        <f aca="false">(E129-G129)/E129</f>
        <v>0.495959595959596</v>
      </c>
      <c r="G129" s="16" t="n">
        <v>4.99</v>
      </c>
      <c r="H129" s="17"/>
      <c r="I129" s="65" t="n">
        <f aca="false">G129*6*H129</f>
        <v>0</v>
      </c>
      <c r="J129" s="82"/>
      <c r="K129" s="12" t="n">
        <v>190</v>
      </c>
      <c r="L129" s="13" t="s">
        <v>250</v>
      </c>
      <c r="M129" s="14" t="s">
        <v>24</v>
      </c>
      <c r="N129" s="12" t="n">
        <v>20</v>
      </c>
      <c r="O129" s="15" t="n">
        <v>6.9</v>
      </c>
      <c r="P129" s="16" t="n">
        <v>3.99</v>
      </c>
      <c r="Q129" s="17"/>
      <c r="R129" s="65" t="n">
        <f aca="false">P129*6*Q129</f>
        <v>0</v>
      </c>
    </row>
    <row r="130" s="4" customFormat="true" ht="14.4" hidden="false" customHeight="false" outlineLevel="0" collapsed="false">
      <c r="A130" s="12" t="n">
        <v>123</v>
      </c>
      <c r="B130" s="13" t="s">
        <v>236</v>
      </c>
      <c r="C130" s="14" t="s">
        <v>10</v>
      </c>
      <c r="D130" s="12" t="n">
        <v>20</v>
      </c>
      <c r="E130" s="15" t="n">
        <v>9.9</v>
      </c>
      <c r="F130" s="91" t="n">
        <f aca="false">(E130-G130)/E130</f>
        <v>0.394949494949495</v>
      </c>
      <c r="G130" s="16" t="n">
        <v>5.99</v>
      </c>
      <c r="H130" s="17"/>
      <c r="I130" s="65" t="n">
        <f aca="false">G130*6*H130</f>
        <v>0</v>
      </c>
      <c r="J130" s="82"/>
      <c r="K130" s="12" t="n">
        <v>191</v>
      </c>
      <c r="L130" s="13" t="s">
        <v>251</v>
      </c>
      <c r="M130" s="14" t="s">
        <v>10</v>
      </c>
      <c r="N130" s="12" t="n">
        <v>20</v>
      </c>
      <c r="O130" s="15" t="n">
        <v>7.99</v>
      </c>
      <c r="P130" s="16" t="n">
        <v>3.99</v>
      </c>
      <c r="Q130" s="17"/>
      <c r="R130" s="65" t="n">
        <f aca="false">P130*6*Q130</f>
        <v>0</v>
      </c>
    </row>
    <row r="131" s="4" customFormat="true" ht="14.4" hidden="false" customHeight="false" outlineLevel="0" collapsed="false">
      <c r="A131" s="12" t="n">
        <v>124</v>
      </c>
      <c r="B131" s="13" t="s">
        <v>244</v>
      </c>
      <c r="C131" s="14" t="s">
        <v>24</v>
      </c>
      <c r="D131" s="12" t="n">
        <v>20</v>
      </c>
      <c r="E131" s="15" t="n">
        <v>8.9</v>
      </c>
      <c r="F131" s="91" t="n">
        <f aca="false">(E131-G131)/E131</f>
        <v>0.551685393258427</v>
      </c>
      <c r="G131" s="16" t="n">
        <v>3.99</v>
      </c>
      <c r="H131" s="17"/>
      <c r="I131" s="65" t="n">
        <f aca="false">G131*6*H131</f>
        <v>0</v>
      </c>
      <c r="J131" s="82"/>
      <c r="K131" s="49"/>
      <c r="L131" s="9" t="s">
        <v>252</v>
      </c>
      <c r="M131" s="50"/>
      <c r="N131" s="51"/>
      <c r="O131" s="11" t="s">
        <v>51</v>
      </c>
      <c r="P131" s="11" t="s">
        <v>52</v>
      </c>
      <c r="Q131" s="11" t="s">
        <v>53</v>
      </c>
      <c r="R131" s="52"/>
    </row>
    <row r="132" s="4" customFormat="true" ht="14.4" hidden="false" customHeight="false" outlineLevel="0" collapsed="false">
      <c r="A132" s="53"/>
      <c r="B132" s="9" t="s">
        <v>253</v>
      </c>
      <c r="C132" s="50"/>
      <c r="D132" s="51"/>
      <c r="E132" s="11" t="s">
        <v>51</v>
      </c>
      <c r="F132" s="9" t="s">
        <v>141</v>
      </c>
      <c r="G132" s="11" t="s">
        <v>52</v>
      </c>
      <c r="H132" s="11" t="s">
        <v>53</v>
      </c>
      <c r="I132" s="52"/>
      <c r="J132" s="82"/>
      <c r="K132" s="12" t="n">
        <v>192</v>
      </c>
      <c r="L132" s="13" t="s">
        <v>254</v>
      </c>
      <c r="M132" s="14" t="s">
        <v>10</v>
      </c>
      <c r="N132" s="12" t="n">
        <v>20</v>
      </c>
      <c r="O132" s="15" t="n">
        <v>11.9</v>
      </c>
      <c r="P132" s="16" t="n">
        <v>6.99</v>
      </c>
      <c r="Q132" s="17"/>
      <c r="R132" s="65" t="n">
        <f aca="false">P132*6*Q132</f>
        <v>0</v>
      </c>
    </row>
    <row r="133" s="4" customFormat="true" ht="14.4" hidden="false" customHeight="false" outlineLevel="0" collapsed="false">
      <c r="A133" s="12" t="n">
        <v>125</v>
      </c>
      <c r="B133" s="13" t="s">
        <v>255</v>
      </c>
      <c r="C133" s="14" t="s">
        <v>22</v>
      </c>
      <c r="D133" s="12" t="n">
        <v>17</v>
      </c>
      <c r="E133" s="15" t="n">
        <v>7.99</v>
      </c>
      <c r="F133" s="91" t="n">
        <f aca="false">(E133-G133)/E133</f>
        <v>0.375469336670839</v>
      </c>
      <c r="G133" s="16" t="n">
        <v>4.99</v>
      </c>
      <c r="H133" s="17"/>
      <c r="I133" s="65" t="n">
        <f aca="false">G133*6*H133</f>
        <v>0</v>
      </c>
      <c r="J133" s="82"/>
      <c r="K133" s="12" t="n">
        <v>193</v>
      </c>
      <c r="L133" s="13" t="s">
        <v>256</v>
      </c>
      <c r="M133" s="14" t="s">
        <v>22</v>
      </c>
      <c r="N133" s="12" t="s">
        <v>28</v>
      </c>
      <c r="O133" s="15" t="n">
        <v>8.9</v>
      </c>
      <c r="P133" s="16" t="n">
        <v>4.99</v>
      </c>
      <c r="Q133" s="17"/>
      <c r="R133" s="65" t="n">
        <f aca="false">P133*6*Q133</f>
        <v>0</v>
      </c>
    </row>
    <row r="134" s="4" customFormat="true" ht="14.4" hidden="false" customHeight="false" outlineLevel="0" collapsed="false">
      <c r="A134" s="12" t="n">
        <v>126</v>
      </c>
      <c r="B134" s="13" t="s">
        <v>257</v>
      </c>
      <c r="C134" s="14" t="s">
        <v>22</v>
      </c>
      <c r="D134" s="12" t="s">
        <v>13</v>
      </c>
      <c r="E134" s="15" t="n">
        <v>9.9</v>
      </c>
      <c r="F134" s="91" t="n">
        <f aca="false">(E134-G134)/E134</f>
        <v>0.394949494949495</v>
      </c>
      <c r="G134" s="16" t="n">
        <v>5.99</v>
      </c>
      <c r="H134" s="17"/>
      <c r="I134" s="65" t="n">
        <f aca="false">G134*6*H134</f>
        <v>0</v>
      </c>
      <c r="J134" s="82"/>
      <c r="K134" s="12" t="n">
        <v>194</v>
      </c>
      <c r="L134" s="13" t="s">
        <v>258</v>
      </c>
      <c r="M134" s="14" t="s">
        <v>10</v>
      </c>
      <c r="N134" s="12" t="s">
        <v>13</v>
      </c>
      <c r="O134" s="15" t="n">
        <v>19.9</v>
      </c>
      <c r="P134" s="16" t="n">
        <v>11</v>
      </c>
      <c r="Q134" s="17"/>
      <c r="R134" s="65" t="n">
        <f aca="false">P134*6*Q134</f>
        <v>0</v>
      </c>
    </row>
    <row r="135" customFormat="false" ht="14.4" hidden="false" customHeight="false" outlineLevel="0" collapsed="false">
      <c r="A135" s="12" t="n">
        <v>127</v>
      </c>
      <c r="B135" s="13" t="s">
        <v>259</v>
      </c>
      <c r="C135" s="14" t="s">
        <v>22</v>
      </c>
      <c r="D135" s="12" t="n">
        <v>18</v>
      </c>
      <c r="E135" s="15" t="n">
        <v>11.9</v>
      </c>
      <c r="F135" s="91" t="n">
        <f aca="false">(E135-G135)/E135</f>
        <v>0.412605042016807</v>
      </c>
      <c r="G135" s="16" t="n">
        <v>6.99</v>
      </c>
      <c r="H135" s="17"/>
      <c r="I135" s="65" t="n">
        <f aca="false">G135*6*H135</f>
        <v>0</v>
      </c>
      <c r="K135" s="12" t="n">
        <v>195</v>
      </c>
      <c r="L135" s="13" t="s">
        <v>260</v>
      </c>
      <c r="M135" s="14" t="s">
        <v>24</v>
      </c>
      <c r="N135" s="12" t="n">
        <v>20</v>
      </c>
      <c r="O135" s="15" t="n">
        <v>6.99</v>
      </c>
      <c r="P135" s="16" t="n">
        <v>2.99</v>
      </c>
      <c r="Q135" s="17"/>
      <c r="R135" s="65" t="n">
        <f aca="false">P135*6*Q135</f>
        <v>0</v>
      </c>
      <c r="S135" s="4"/>
    </row>
    <row r="136" s="4" customFormat="true" ht="14.4" hidden="false" customHeight="false" outlineLevel="0" collapsed="false">
      <c r="A136" s="53"/>
      <c r="B136" s="9" t="s">
        <v>261</v>
      </c>
      <c r="C136" s="50"/>
      <c r="D136" s="51"/>
      <c r="E136" s="11" t="s">
        <v>51</v>
      </c>
      <c r="F136" s="9" t="s">
        <v>141</v>
      </c>
      <c r="G136" s="11" t="s">
        <v>52</v>
      </c>
      <c r="H136" s="11" t="s">
        <v>53</v>
      </c>
      <c r="I136" s="52"/>
      <c r="J136" s="82"/>
      <c r="K136" s="49"/>
      <c r="L136" s="9" t="s">
        <v>262</v>
      </c>
      <c r="M136" s="50"/>
      <c r="N136" s="51"/>
      <c r="O136" s="11" t="s">
        <v>51</v>
      </c>
      <c r="P136" s="11" t="s">
        <v>52</v>
      </c>
      <c r="Q136" s="11" t="s">
        <v>53</v>
      </c>
      <c r="R136" s="52"/>
    </row>
    <row r="137" s="4" customFormat="true" ht="14.4" hidden="false" customHeight="false" outlineLevel="0" collapsed="false">
      <c r="A137" s="12" t="n">
        <v>129</v>
      </c>
      <c r="B137" s="13" t="s">
        <v>263</v>
      </c>
      <c r="C137" s="14" t="s">
        <v>22</v>
      </c>
      <c r="D137" s="12" t="s">
        <v>13</v>
      </c>
      <c r="E137" s="15" t="n">
        <v>9.9</v>
      </c>
      <c r="F137" s="91" t="n">
        <f aca="false">(E137-G137)/E137</f>
        <v>0.394949494949495</v>
      </c>
      <c r="G137" s="16" t="n">
        <v>5.99</v>
      </c>
      <c r="H137" s="17"/>
      <c r="I137" s="65" t="n">
        <f aca="false">G137*6*H137</f>
        <v>0</v>
      </c>
      <c r="J137" s="82"/>
      <c r="K137" s="12" t="n">
        <v>196</v>
      </c>
      <c r="L137" s="14" t="s">
        <v>264</v>
      </c>
      <c r="M137" s="14" t="s">
        <v>22</v>
      </c>
      <c r="N137" s="12" t="s">
        <v>13</v>
      </c>
      <c r="O137" s="15" t="n">
        <v>8.99</v>
      </c>
      <c r="P137" s="16" t="n">
        <v>3.99</v>
      </c>
      <c r="Q137" s="17"/>
      <c r="R137" s="65" t="n">
        <f aca="false">P137*6*Q137</f>
        <v>0</v>
      </c>
    </row>
    <row r="138" s="4" customFormat="true" ht="14.4" hidden="false" customHeight="false" outlineLevel="0" collapsed="false">
      <c r="A138" s="12" t="n">
        <v>130</v>
      </c>
      <c r="B138" s="13" t="s">
        <v>265</v>
      </c>
      <c r="C138" s="14" t="s">
        <v>22</v>
      </c>
      <c r="D138" s="12" t="s">
        <v>13</v>
      </c>
      <c r="E138" s="15" t="n">
        <v>14.9</v>
      </c>
      <c r="F138" s="91" t="n">
        <f aca="false">(E138-G138)/E138</f>
        <v>0.335570469798658</v>
      </c>
      <c r="G138" s="16" t="n">
        <v>9.9</v>
      </c>
      <c r="H138" s="17"/>
      <c r="I138" s="65" t="n">
        <f aca="false">G138*6*H138</f>
        <v>0</v>
      </c>
      <c r="J138" s="82"/>
      <c r="K138" s="12" t="n">
        <v>197</v>
      </c>
      <c r="L138" s="14" t="s">
        <v>266</v>
      </c>
      <c r="M138" s="14" t="s">
        <v>10</v>
      </c>
      <c r="N138" s="12" t="n">
        <v>18</v>
      </c>
      <c r="O138" s="15" t="n">
        <v>7.99</v>
      </c>
      <c r="P138" s="16" t="n">
        <v>5.95</v>
      </c>
      <c r="Q138" s="17"/>
      <c r="R138" s="65" t="n">
        <f aca="false">P138*6*Q138</f>
        <v>0</v>
      </c>
    </row>
    <row r="139" s="4" customFormat="true" ht="14.4" hidden="false" customHeight="false" outlineLevel="0" collapsed="false">
      <c r="A139" s="12" t="n">
        <v>131</v>
      </c>
      <c r="B139" s="13" t="s">
        <v>267</v>
      </c>
      <c r="C139" s="14" t="s">
        <v>22</v>
      </c>
      <c r="D139" s="12" t="n">
        <v>20</v>
      </c>
      <c r="E139" s="15" t="n">
        <v>12.9</v>
      </c>
      <c r="F139" s="91" t="n">
        <f aca="false">(E139-G139)/E139</f>
        <v>0.535658914728682</v>
      </c>
      <c r="G139" s="16" t="n">
        <v>5.99</v>
      </c>
      <c r="H139" s="17"/>
      <c r="I139" s="65" t="n">
        <f aca="false">G139*6*H139</f>
        <v>0</v>
      </c>
      <c r="J139" s="82"/>
      <c r="K139" s="12" t="n">
        <v>198</v>
      </c>
      <c r="L139" s="14" t="s">
        <v>268</v>
      </c>
      <c r="M139" s="14" t="s">
        <v>22</v>
      </c>
      <c r="N139" s="12" t="s">
        <v>13</v>
      </c>
      <c r="O139" s="15" t="n">
        <v>11.9</v>
      </c>
      <c r="P139" s="16" t="n">
        <v>5.99</v>
      </c>
      <c r="Q139" s="17"/>
      <c r="R139" s="65" t="n">
        <f aca="false">P139*6*Q139</f>
        <v>0</v>
      </c>
    </row>
    <row r="140" s="4" customFormat="true" ht="14.4" hidden="false" customHeight="false" outlineLevel="0" collapsed="false">
      <c r="A140" s="53"/>
      <c r="B140" s="9" t="s">
        <v>269</v>
      </c>
      <c r="C140" s="50"/>
      <c r="D140" s="51"/>
      <c r="E140" s="11" t="s">
        <v>51</v>
      </c>
      <c r="F140" s="9" t="s">
        <v>141</v>
      </c>
      <c r="G140" s="11" t="s">
        <v>52</v>
      </c>
      <c r="H140" s="11" t="s">
        <v>53</v>
      </c>
      <c r="I140" s="52"/>
      <c r="J140" s="82"/>
      <c r="K140" s="12" t="n">
        <v>200</v>
      </c>
      <c r="L140" s="13" t="s">
        <v>270</v>
      </c>
      <c r="M140" s="14" t="s">
        <v>10</v>
      </c>
      <c r="N140" s="12" t="n">
        <v>20</v>
      </c>
      <c r="O140" s="15" t="n">
        <v>8.95</v>
      </c>
      <c r="P140" s="16" t="n">
        <v>4.99</v>
      </c>
      <c r="Q140" s="17"/>
      <c r="R140" s="65" t="n">
        <f aca="false">P140*6*Q140</f>
        <v>0</v>
      </c>
    </row>
    <row r="141" s="4" customFormat="true" ht="14.4" hidden="false" customHeight="false" outlineLevel="0" collapsed="false">
      <c r="A141" s="12" t="n">
        <v>132</v>
      </c>
      <c r="B141" s="14" t="s">
        <v>271</v>
      </c>
      <c r="C141" s="14" t="s">
        <v>10</v>
      </c>
      <c r="D141" s="12" t="n">
        <v>20</v>
      </c>
      <c r="E141" s="15" t="n">
        <v>7</v>
      </c>
      <c r="F141" s="91" t="n">
        <f aca="false">(E141-G141)/E141</f>
        <v>0.43</v>
      </c>
      <c r="G141" s="16" t="n">
        <v>3.99</v>
      </c>
      <c r="H141" s="17"/>
      <c r="I141" s="65" t="n">
        <f aca="false">G141*6*H141</f>
        <v>0</v>
      </c>
      <c r="J141" s="82"/>
      <c r="K141" s="12" t="n">
        <v>201</v>
      </c>
      <c r="L141" s="13" t="s">
        <v>272</v>
      </c>
      <c r="M141" s="14" t="s">
        <v>10</v>
      </c>
      <c r="N141" s="12" t="n">
        <v>19</v>
      </c>
      <c r="O141" s="15" t="n">
        <v>18.9</v>
      </c>
      <c r="P141" s="16" t="n">
        <v>12.9</v>
      </c>
      <c r="Q141" s="17"/>
      <c r="R141" s="65" t="n">
        <f aca="false">P141*6*Q141</f>
        <v>0</v>
      </c>
    </row>
    <row r="142" s="4" customFormat="true" ht="14.4" hidden="false" customHeight="false" outlineLevel="0" collapsed="false">
      <c r="A142" s="12" t="n">
        <v>133</v>
      </c>
      <c r="B142" s="14" t="s">
        <v>273</v>
      </c>
      <c r="C142" s="14" t="s">
        <v>10</v>
      </c>
      <c r="D142" s="12" t="n">
        <v>17</v>
      </c>
      <c r="E142" s="15" t="n">
        <v>9.9</v>
      </c>
      <c r="F142" s="91" t="n">
        <f aca="false">(E142-G142)/E142</f>
        <v>0.394949494949495</v>
      </c>
      <c r="G142" s="16" t="n">
        <v>5.99</v>
      </c>
      <c r="H142" s="17"/>
      <c r="I142" s="65" t="n">
        <f aca="false">G142*6*H142</f>
        <v>0</v>
      </c>
      <c r="J142" s="82"/>
      <c r="K142" s="12" t="n">
        <v>202</v>
      </c>
      <c r="L142" s="13" t="s">
        <v>274</v>
      </c>
      <c r="M142" s="14" t="s">
        <v>10</v>
      </c>
      <c r="N142" s="12" t="n">
        <v>20</v>
      </c>
      <c r="O142" s="15" t="n">
        <v>8.95</v>
      </c>
      <c r="P142" s="16" t="n">
        <v>6.99</v>
      </c>
      <c r="Q142" s="17"/>
      <c r="R142" s="65" t="n">
        <f aca="false">P142*6*Q142</f>
        <v>0</v>
      </c>
    </row>
    <row r="143" s="4" customFormat="true" ht="14.4" hidden="false" customHeight="false" outlineLevel="0" collapsed="false">
      <c r="A143" s="12" t="n">
        <v>134</v>
      </c>
      <c r="B143" s="14" t="s">
        <v>275</v>
      </c>
      <c r="C143" s="14" t="s">
        <v>10</v>
      </c>
      <c r="D143" s="12" t="n">
        <v>19</v>
      </c>
      <c r="E143" s="15" t="n">
        <v>13.9</v>
      </c>
      <c r="F143" s="91" t="n">
        <f aca="false">(E143-G143)/E143</f>
        <v>0.497122302158273</v>
      </c>
      <c r="G143" s="16" t="n">
        <v>6.99</v>
      </c>
      <c r="H143" s="17"/>
      <c r="I143" s="65" t="n">
        <f aca="false">G143*6*H143</f>
        <v>0</v>
      </c>
      <c r="J143" s="82"/>
      <c r="K143" s="12" t="n">
        <v>203</v>
      </c>
      <c r="L143" s="13" t="s">
        <v>276</v>
      </c>
      <c r="M143" s="14" t="s">
        <v>10</v>
      </c>
      <c r="N143" s="12" t="n">
        <v>20</v>
      </c>
      <c r="O143" s="15" t="n">
        <v>9.9</v>
      </c>
      <c r="P143" s="16" t="n">
        <v>7.99</v>
      </c>
      <c r="Q143" s="17"/>
      <c r="R143" s="65" t="n">
        <f aca="false">P143*6*Q143</f>
        <v>0</v>
      </c>
    </row>
    <row r="144" s="4" customFormat="true" ht="14.4" hidden="false" customHeight="false" outlineLevel="0" collapsed="false">
      <c r="A144" s="12" t="n">
        <v>135</v>
      </c>
      <c r="B144" s="14" t="s">
        <v>277</v>
      </c>
      <c r="C144" s="14" t="s">
        <v>10</v>
      </c>
      <c r="D144" s="12" t="n">
        <v>16</v>
      </c>
      <c r="E144" s="15" t="n">
        <v>13.9</v>
      </c>
      <c r="F144" s="91" t="n">
        <f aca="false">(E144-G144)/E144</f>
        <v>0.425179856115108</v>
      </c>
      <c r="G144" s="16" t="n">
        <v>7.99</v>
      </c>
      <c r="H144" s="17"/>
      <c r="I144" s="65" t="n">
        <f aca="false">G144*6*H144</f>
        <v>0</v>
      </c>
      <c r="J144" s="82"/>
      <c r="K144" s="12" t="n">
        <v>204</v>
      </c>
      <c r="L144" s="13" t="s">
        <v>278</v>
      </c>
      <c r="M144" s="14" t="s">
        <v>10</v>
      </c>
      <c r="N144" s="12" t="s">
        <v>13</v>
      </c>
      <c r="O144" s="15" t="n">
        <v>18.9</v>
      </c>
      <c r="P144" s="16" t="n">
        <v>12.9</v>
      </c>
      <c r="Q144" s="17"/>
      <c r="R144" s="65" t="n">
        <f aca="false">P144*6*Q144</f>
        <v>0</v>
      </c>
    </row>
    <row r="145" s="4" customFormat="true" ht="14.4" hidden="false" customHeight="false" outlineLevel="0" collapsed="false">
      <c r="A145" s="53"/>
      <c r="B145" s="9" t="s">
        <v>279</v>
      </c>
      <c r="C145" s="50"/>
      <c r="D145" s="51"/>
      <c r="E145" s="11" t="s">
        <v>51</v>
      </c>
      <c r="F145" s="9" t="s">
        <v>141</v>
      </c>
      <c r="G145" s="11" t="s">
        <v>52</v>
      </c>
      <c r="H145" s="11" t="s">
        <v>53</v>
      </c>
      <c r="I145" s="52"/>
      <c r="J145" s="82"/>
      <c r="K145" s="12" t="n">
        <v>205</v>
      </c>
      <c r="L145" s="13" t="s">
        <v>280</v>
      </c>
      <c r="M145" s="14" t="s">
        <v>10</v>
      </c>
      <c r="N145" s="12" t="n">
        <v>18</v>
      </c>
      <c r="O145" s="15" t="n">
        <v>21</v>
      </c>
      <c r="P145" s="16" t="n">
        <v>16.9</v>
      </c>
      <c r="Q145" s="17"/>
      <c r="R145" s="65" t="n">
        <f aca="false">P145*6*Q145</f>
        <v>0</v>
      </c>
    </row>
    <row r="146" s="4" customFormat="true" ht="14.4" hidden="false" customHeight="false" outlineLevel="0" collapsed="false">
      <c r="A146" s="12" t="n">
        <v>136</v>
      </c>
      <c r="B146" s="14" t="s">
        <v>281</v>
      </c>
      <c r="C146" s="14" t="s">
        <v>22</v>
      </c>
      <c r="D146" s="12" t="n">
        <v>17</v>
      </c>
      <c r="E146" s="15" t="n">
        <v>8.9</v>
      </c>
      <c r="F146" s="91" t="n">
        <f aca="false">(E146-G146)/E146</f>
        <v>0.551685393258427</v>
      </c>
      <c r="G146" s="16" t="n">
        <v>3.99</v>
      </c>
      <c r="H146" s="17"/>
      <c r="I146" s="65" t="n">
        <f aca="false">G146*6*H146</f>
        <v>0</v>
      </c>
      <c r="J146" s="82"/>
      <c r="K146" s="49"/>
      <c r="L146" s="9" t="s">
        <v>282</v>
      </c>
      <c r="M146" s="50"/>
      <c r="N146" s="51"/>
      <c r="O146" s="11" t="s">
        <v>51</v>
      </c>
      <c r="P146" s="11" t="s">
        <v>52</v>
      </c>
      <c r="Q146" s="11" t="s">
        <v>53</v>
      </c>
      <c r="R146" s="52"/>
    </row>
    <row r="147" customFormat="false" ht="14.4" hidden="false" customHeight="false" outlineLevel="0" collapsed="false">
      <c r="A147" s="12" t="n">
        <v>137</v>
      </c>
      <c r="B147" s="14" t="s">
        <v>283</v>
      </c>
      <c r="C147" s="14" t="s">
        <v>10</v>
      </c>
      <c r="D147" s="12"/>
      <c r="E147" s="15" t="n">
        <v>11.9</v>
      </c>
      <c r="F147" s="91" t="n">
        <f aca="false">(E147-G147)/E147</f>
        <v>0.496638655462185</v>
      </c>
      <c r="G147" s="16" t="n">
        <v>5.99</v>
      </c>
      <c r="H147" s="17"/>
      <c r="I147" s="65" t="n">
        <f aca="false">G147*6*H147</f>
        <v>0</v>
      </c>
      <c r="K147" s="12" t="n">
        <v>206</v>
      </c>
      <c r="L147" s="13" t="s">
        <v>284</v>
      </c>
      <c r="M147" s="14" t="s">
        <v>10</v>
      </c>
      <c r="N147" s="12" t="n">
        <v>20</v>
      </c>
      <c r="O147" s="15" t="n">
        <v>9.99</v>
      </c>
      <c r="P147" s="16" t="n">
        <v>5.99</v>
      </c>
      <c r="Q147" s="17"/>
      <c r="R147" s="65" t="n">
        <f aca="false">P147*6*Q147</f>
        <v>0</v>
      </c>
      <c r="S147" s="4"/>
    </row>
    <row r="148" s="4" customFormat="true" ht="14.4" hidden="false" customHeight="false" outlineLevel="0" collapsed="false">
      <c r="A148" s="12" t="n">
        <v>138</v>
      </c>
      <c r="B148" s="14" t="s">
        <v>285</v>
      </c>
      <c r="C148" s="14" t="s">
        <v>10</v>
      </c>
      <c r="D148" s="12"/>
      <c r="E148" s="15" t="n">
        <v>7.95</v>
      </c>
      <c r="F148" s="91" t="n">
        <f aca="false">(E148-G148)/E148</f>
        <v>0.623899371069182</v>
      </c>
      <c r="G148" s="16" t="n">
        <v>2.99</v>
      </c>
      <c r="H148" s="17"/>
      <c r="I148" s="65" t="n">
        <f aca="false">G148*6*H148</f>
        <v>0</v>
      </c>
      <c r="J148" s="82"/>
      <c r="K148" s="12" t="n">
        <v>207</v>
      </c>
      <c r="L148" s="13" t="s">
        <v>286</v>
      </c>
      <c r="M148" s="14" t="s">
        <v>10</v>
      </c>
      <c r="N148" s="12" t="n">
        <v>20</v>
      </c>
      <c r="O148" s="15" t="n">
        <v>5.99</v>
      </c>
      <c r="P148" s="16" t="n">
        <v>3.99</v>
      </c>
      <c r="Q148" s="17"/>
      <c r="R148" s="65" t="n">
        <f aca="false">P148*6*Q148</f>
        <v>0</v>
      </c>
    </row>
    <row r="149" s="4" customFormat="true" ht="14.4" hidden="false" customHeight="false" outlineLevel="0" collapsed="false">
      <c r="A149" s="12" t="n">
        <v>139</v>
      </c>
      <c r="B149" s="14" t="s">
        <v>287</v>
      </c>
      <c r="C149" s="14" t="s">
        <v>22</v>
      </c>
      <c r="D149" s="12" t="n">
        <v>18</v>
      </c>
      <c r="E149" s="15" t="n">
        <v>7.99</v>
      </c>
      <c r="F149" s="91" t="n">
        <f aca="false">(E149-G149)/E149</f>
        <v>0.625782227784731</v>
      </c>
      <c r="G149" s="16" t="n">
        <v>2.99</v>
      </c>
      <c r="H149" s="17"/>
      <c r="I149" s="65" t="n">
        <f aca="false">G149*6*H149</f>
        <v>0</v>
      </c>
      <c r="J149" s="82"/>
      <c r="K149" s="12" t="n">
        <v>208</v>
      </c>
      <c r="L149" s="13" t="s">
        <v>288</v>
      </c>
      <c r="M149" s="14" t="s">
        <v>10</v>
      </c>
      <c r="N149" s="12" t="n">
        <v>20</v>
      </c>
      <c r="O149" s="15" t="n">
        <v>8.99</v>
      </c>
      <c r="P149" s="16" t="n">
        <v>4.99</v>
      </c>
      <c r="Q149" s="17"/>
      <c r="R149" s="65" t="n">
        <f aca="false">P149*6*Q149</f>
        <v>0</v>
      </c>
    </row>
    <row r="150" s="4" customFormat="true" ht="14.4" hidden="false" customHeight="false" outlineLevel="0" collapsed="false">
      <c r="A150" s="12" t="n">
        <v>140</v>
      </c>
      <c r="B150" s="14" t="s">
        <v>289</v>
      </c>
      <c r="C150" s="14" t="s">
        <v>22</v>
      </c>
      <c r="D150" s="12" t="n">
        <v>18</v>
      </c>
      <c r="E150" s="15" t="n">
        <v>12.9</v>
      </c>
      <c r="F150" s="91" t="n">
        <f aca="false">(E150-G150)/E150</f>
        <v>0.38062015503876</v>
      </c>
      <c r="G150" s="16" t="n">
        <v>7.99</v>
      </c>
      <c r="H150" s="17"/>
      <c r="I150" s="65" t="n">
        <f aca="false">G150*6*H150</f>
        <v>0</v>
      </c>
      <c r="J150" s="82"/>
      <c r="K150" s="49"/>
      <c r="L150" s="9" t="s">
        <v>290</v>
      </c>
      <c r="M150" s="50"/>
      <c r="N150" s="51"/>
      <c r="O150" s="11"/>
      <c r="P150" s="11"/>
      <c r="Q150" s="11" t="s">
        <v>53</v>
      </c>
      <c r="R150" s="52"/>
    </row>
    <row r="151" customFormat="false" ht="14.4" hidden="false" customHeight="false" outlineLevel="0" collapsed="false">
      <c r="A151" s="12" t="n">
        <v>141</v>
      </c>
      <c r="B151" s="14" t="s">
        <v>291</v>
      </c>
      <c r="C151" s="14" t="s">
        <v>10</v>
      </c>
      <c r="D151" s="12" t="n">
        <v>20</v>
      </c>
      <c r="E151" s="15" t="n">
        <v>8.9</v>
      </c>
      <c r="F151" s="91" t="n">
        <f aca="false">(E151-G151)/E151</f>
        <v>0.551685393258427</v>
      </c>
      <c r="G151" s="16" t="n">
        <v>3.99</v>
      </c>
      <c r="H151" s="17"/>
      <c r="I151" s="65" t="n">
        <f aca="false">G151*6*H151</f>
        <v>0</v>
      </c>
      <c r="K151" s="12" t="n">
        <v>209</v>
      </c>
      <c r="L151" s="13" t="s">
        <v>292</v>
      </c>
      <c r="M151" s="14"/>
      <c r="N151" s="12"/>
      <c r="O151" s="15"/>
      <c r="P151" s="16" t="n">
        <v>29.9</v>
      </c>
      <c r="Q151" s="17"/>
      <c r="R151" s="65" t="n">
        <f aca="false">P151*Q151</f>
        <v>0</v>
      </c>
      <c r="S151" s="4"/>
    </row>
    <row r="152" s="4" customFormat="true" ht="14.4" hidden="false" customHeight="false" outlineLevel="0" collapsed="false">
      <c r="A152" s="12" t="n">
        <v>142</v>
      </c>
      <c r="B152" s="14" t="s">
        <v>293</v>
      </c>
      <c r="C152" s="14" t="s">
        <v>10</v>
      </c>
      <c r="D152" s="12" t="n">
        <v>18</v>
      </c>
      <c r="E152" s="15" t="n">
        <v>11.9</v>
      </c>
      <c r="F152" s="91" t="n">
        <f aca="false">(E152-G152)/E152</f>
        <v>0.412605042016807</v>
      </c>
      <c r="G152" s="16" t="n">
        <v>6.99</v>
      </c>
      <c r="H152" s="17"/>
      <c r="I152" s="65" t="n">
        <f aca="false">G152*6*H152</f>
        <v>0</v>
      </c>
      <c r="J152" s="82"/>
      <c r="K152" s="12" t="n">
        <v>210</v>
      </c>
      <c r="L152" s="13" t="s">
        <v>294</v>
      </c>
      <c r="M152" s="14"/>
      <c r="N152" s="12"/>
      <c r="O152" s="15"/>
      <c r="P152" s="16" t="n">
        <v>39.9</v>
      </c>
      <c r="Q152" s="17"/>
      <c r="R152" s="65" t="n">
        <f aca="false">P152*Q152</f>
        <v>0</v>
      </c>
    </row>
    <row r="153" s="4" customFormat="true" ht="14.4" hidden="false" customHeight="false" outlineLevel="0" collapsed="false">
      <c r="A153" s="12" t="n">
        <v>143</v>
      </c>
      <c r="B153" s="14" t="s">
        <v>295</v>
      </c>
      <c r="C153" s="14" t="s">
        <v>10</v>
      </c>
      <c r="D153" s="12" t="s">
        <v>61</v>
      </c>
      <c r="E153" s="15" t="n">
        <v>15.9</v>
      </c>
      <c r="F153" s="91" t="n">
        <f aca="false">(E153-G153)/E153</f>
        <v>0.377358490566038</v>
      </c>
      <c r="G153" s="16" t="n">
        <v>9.9</v>
      </c>
      <c r="H153" s="17"/>
      <c r="I153" s="65" t="n">
        <f aca="false">G153*6*H153</f>
        <v>0</v>
      </c>
      <c r="J153" s="82"/>
      <c r="K153" s="12" t="n">
        <v>211</v>
      </c>
      <c r="L153" s="13" t="s">
        <v>296</v>
      </c>
      <c r="M153" s="14"/>
      <c r="N153" s="12"/>
      <c r="O153" s="15"/>
      <c r="P153" s="16" t="n">
        <v>49.9</v>
      </c>
      <c r="Q153" s="17"/>
      <c r="R153" s="65" t="n">
        <f aca="false">P153*Q153</f>
        <v>0</v>
      </c>
    </row>
    <row r="154" customFormat="false" ht="15.6" hidden="false" customHeight="false" outlineLevel="0" collapsed="false">
      <c r="J154" s="82"/>
      <c r="K154" s="96"/>
      <c r="L154" s="62" t="s">
        <v>7</v>
      </c>
      <c r="M154" s="96"/>
      <c r="N154" s="96"/>
      <c r="O154" s="97"/>
      <c r="P154" s="98"/>
      <c r="Q154" s="51"/>
      <c r="R154" s="99" t="n">
        <f aca="false">SUM(R151:R153,R147:R149,R137:R145,R132:R135,R127:R130,R121:R125,R116:R119,R110:R114,R99:R108,R90:R97,R86:R88,R82:R84,R73:R78,R68:R71,R61:R66,R55:R59,R49:R53,R44:R47,R37:R42,R33:R35,R28:R31,R4:R26,I34,I39:I44,I47:I68,I72:I77,I82:I90,I92:I95,I97:I99,I101:I104,I106:I108,I110:I111,I113:I115,I117:I120,I122:I131,I133:I135,I137:I139,I141:I144,I146:I153)</f>
        <v>0</v>
      </c>
      <c r="S154" s="4"/>
    </row>
    <row r="155" customFormat="false" ht="14.4" hidden="false" customHeight="false" outlineLevel="0" collapsed="false">
      <c r="J155" s="82"/>
      <c r="K155" s="100"/>
      <c r="L155" s="101"/>
      <c r="M155" s="101"/>
      <c r="N155" s="101"/>
      <c r="O155" s="101"/>
      <c r="P155" s="42"/>
      <c r="Q155" s="41"/>
      <c r="R155" s="102" t="s">
        <v>297</v>
      </c>
      <c r="S155" s="4"/>
    </row>
    <row r="156" customFormat="false" ht="14.4" hidden="false" customHeight="false" outlineLevel="0" collapsed="false">
      <c r="K156" s="100" t="s">
        <v>298</v>
      </c>
      <c r="L156" s="101"/>
      <c r="M156" s="101"/>
      <c r="N156" s="101"/>
      <c r="O156" s="101"/>
      <c r="P156" s="42"/>
      <c r="Q156" s="41"/>
      <c r="R156" s="102" t="s">
        <v>299</v>
      </c>
      <c r="S156" s="4"/>
    </row>
    <row r="157" customFormat="false" ht="14.4" hidden="false" customHeight="false" outlineLevel="0" collapsed="false">
      <c r="K157" s="100"/>
      <c r="L157" s="101"/>
      <c r="M157" s="101"/>
      <c r="N157" s="101"/>
      <c r="O157" s="101"/>
      <c r="P157" s="42"/>
      <c r="Q157" s="41"/>
      <c r="R157" s="101"/>
      <c r="S157" s="4"/>
    </row>
    <row r="158" customFormat="false" ht="14.4" hidden="false" customHeight="false" outlineLevel="0" collapsed="false">
      <c r="K158" s="103"/>
      <c r="L158" s="104"/>
      <c r="M158" s="104"/>
      <c r="N158" s="104"/>
      <c r="O158" s="104"/>
      <c r="P158" s="105"/>
      <c r="Q158" s="106"/>
      <c r="R158" s="102" t="s">
        <v>300</v>
      </c>
      <c r="S158" s="4"/>
    </row>
    <row r="159" customFormat="false" ht="14.4" hidden="false" customHeight="false" outlineLevel="0" collapsed="false">
      <c r="K159" s="107" t="s">
        <v>301</v>
      </c>
      <c r="L159" s="104"/>
      <c r="M159" s="104"/>
      <c r="N159" s="108" t="s">
        <v>302</v>
      </c>
      <c r="O159" s="104"/>
      <c r="P159" s="105"/>
      <c r="Q159" s="106"/>
      <c r="R159" s="109" t="s">
        <v>303</v>
      </c>
      <c r="S159" s="4"/>
    </row>
  </sheetData>
  <sheetProtection algorithmName="SHA-512" hashValue="kUU4QfuX6I3XPr3ob3PKHjRjzgk7xfjMiXHN07bgvwCgdywFMRkuHE3TCp5X/4qmR5gC3D7kBF1sOz1WOshvHQ==" saltValue="syr2+9n+YDCiq75Azey8KA==" spinCount="100000" sheet="true" objects="true" scenarios="true"/>
  <mergeCells count="103">
    <mergeCell ref="A1:I18"/>
    <mergeCell ref="K1:K2"/>
    <mergeCell ref="L1:L2"/>
    <mergeCell ref="M1:M2"/>
    <mergeCell ref="N1:N2"/>
    <mergeCell ref="O1:O2"/>
    <mergeCell ref="P1:P2"/>
    <mergeCell ref="Q1:Q2"/>
    <mergeCell ref="R1:R2"/>
    <mergeCell ref="C19:I19"/>
    <mergeCell ref="C20:I20"/>
    <mergeCell ref="C21:I21"/>
    <mergeCell ref="A24:B24"/>
    <mergeCell ref="C24:D24"/>
    <mergeCell ref="E24:I24"/>
    <mergeCell ref="A26:B26"/>
    <mergeCell ref="C26:D26"/>
    <mergeCell ref="E26:I26"/>
    <mergeCell ref="A31:A32"/>
    <mergeCell ref="B31:B32"/>
    <mergeCell ref="C31:C32"/>
    <mergeCell ref="D31:D32"/>
    <mergeCell ref="E31:E32"/>
    <mergeCell ref="F31:F32"/>
    <mergeCell ref="G31:G32"/>
    <mergeCell ref="H31:H32"/>
    <mergeCell ref="I31:I32"/>
    <mergeCell ref="A34:A36"/>
    <mergeCell ref="E34:E36"/>
    <mergeCell ref="F34:F36"/>
    <mergeCell ref="G34:G36"/>
    <mergeCell ref="H34:H36"/>
    <mergeCell ref="I34:I36"/>
    <mergeCell ref="F47:F48"/>
    <mergeCell ref="G47:G48"/>
    <mergeCell ref="H47:H48"/>
    <mergeCell ref="I47:I48"/>
    <mergeCell ref="F49:F50"/>
    <mergeCell ref="G49:G50"/>
    <mergeCell ref="H49:H50"/>
    <mergeCell ref="I49:I50"/>
    <mergeCell ref="F51:F52"/>
    <mergeCell ref="G51:G52"/>
    <mergeCell ref="H51:H52"/>
    <mergeCell ref="I51:I52"/>
    <mergeCell ref="F53:F54"/>
    <mergeCell ref="G53:G54"/>
    <mergeCell ref="H53:H54"/>
    <mergeCell ref="I53:I54"/>
    <mergeCell ref="F55:F56"/>
    <mergeCell ref="G55:G56"/>
    <mergeCell ref="H55:H56"/>
    <mergeCell ref="I55:I56"/>
    <mergeCell ref="F57:F58"/>
    <mergeCell ref="G57:G58"/>
    <mergeCell ref="H57:H58"/>
    <mergeCell ref="I57:I58"/>
    <mergeCell ref="F59:F60"/>
    <mergeCell ref="G59:G60"/>
    <mergeCell ref="H59:H60"/>
    <mergeCell ref="I59:I60"/>
    <mergeCell ref="F61:F62"/>
    <mergeCell ref="G61:G62"/>
    <mergeCell ref="H61:H62"/>
    <mergeCell ref="I61:I62"/>
    <mergeCell ref="F63:F64"/>
    <mergeCell ref="G63:G64"/>
    <mergeCell ref="H63:H64"/>
    <mergeCell ref="I63:I64"/>
    <mergeCell ref="F65:F66"/>
    <mergeCell ref="G65:G66"/>
    <mergeCell ref="H65:H66"/>
    <mergeCell ref="I65:I66"/>
    <mergeCell ref="F67:F68"/>
    <mergeCell ref="G67:G68"/>
    <mergeCell ref="H67:H68"/>
    <mergeCell ref="I67:I68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K79:K80"/>
    <mergeCell ref="L79:L80"/>
    <mergeCell ref="M79:M80"/>
    <mergeCell ref="N79:N80"/>
    <mergeCell ref="O79:O80"/>
    <mergeCell ref="P79:P80"/>
    <mergeCell ref="Q79:Q80"/>
    <mergeCell ref="R79:R80"/>
  </mergeCells>
  <conditionalFormatting sqref="E75:F77 E47:E68 E39:E44 O125">
    <cfRule type="cellIs" priority="2" operator="lessThan" aboveAverage="0" equalAverage="0" bottom="0" percent="0" rank="0" text="" dxfId="0">
      <formula>-584.6015591</formula>
    </cfRule>
  </conditionalFormatting>
  <conditionalFormatting sqref="E47:E68 E39:E44 O125">
    <cfRule type="cellIs" priority="3" operator="lessThan" aboveAverage="0" equalAverage="0" bottom="0" percent="0" rank="0" text="" dxfId="1">
      <formula>0</formula>
    </cfRule>
  </conditionalFormatting>
  <conditionalFormatting sqref="F72:F74">
    <cfRule type="cellIs" priority="4" operator="lessThan" aboveAverage="0" equalAverage="0" bottom="0" percent="0" rank="0" text="" dxfId="2">
      <formula>-584.6015591</formula>
    </cfRule>
  </conditionalFormatting>
  <conditionalFormatting sqref="E72:E74">
    <cfRule type="cellIs" priority="5" operator="lessThan" aboveAverage="0" equalAverage="0" bottom="0" percent="0" rank="0" text="" dxfId="3">
      <formula>-584.6015591</formula>
    </cfRule>
  </conditionalFormatting>
  <conditionalFormatting sqref="K25">
    <cfRule type="duplicateValues" priority="6" aboveAverage="0" equalAverage="0" bottom="0" percent="0" rank="0" text="" dxfId="4">
      <formula>0</formula>
    </cfRule>
    <cfRule type="duplicateValues" priority="7" aboveAverage="0" equalAverage="0" bottom="0" percent="0" rank="0" text="" dxfId="5">
      <formula>0</formula>
    </cfRule>
  </conditionalFormatting>
  <conditionalFormatting sqref="E110:F111">
    <cfRule type="cellIs" priority="8" operator="lessThan" aboveAverage="0" equalAverage="0" bottom="0" percent="0" rank="0" text="" dxfId="6">
      <formula>-584.6015591</formula>
    </cfRule>
  </conditionalFormatting>
  <conditionalFormatting sqref="E110:F111">
    <cfRule type="cellIs" priority="9" operator="lessThan" aboveAverage="0" equalAverage="0" bottom="0" percent="0" rank="0" text="" dxfId="7">
      <formula>0</formula>
    </cfRule>
  </conditionalFormatting>
  <conditionalFormatting sqref="M25 O25:P25">
    <cfRule type="duplicateValues" priority="10" aboveAverage="0" equalAverage="0" bottom="0" percent="0" rank="0" text="" dxfId="8">
      <formula>0</formula>
    </cfRule>
    <cfRule type="duplicateValues" priority="11" aboveAverage="0" equalAverage="0" bottom="0" percent="0" rank="0" text="" dxfId="9">
      <formula>0</formula>
    </cfRule>
  </conditionalFormatting>
  <dataValidations count="1">
    <dataValidation allowBlank="true" error="Merci de saisir uniquement des nombres entiers" operator="between" prompt="Merci de saisir uniquement des nombres entiers" showDropDown="false" showErrorMessage="true" showInputMessage="true" sqref="Q1:Q49 H22:H23 H25 H27:H34 H39:H44 H47 H49 H51 Q51:Q54 H53 H55 Q56:Q63 H57 H59 H63 H65 Q65 H67 Q67 H69:H77 Q69:Q154 H79:H109 H111:H131 H134:H137 H139:H143 H145:H153 Q155:Q159 H162:H1159" type="whole">
      <formula1>1</formula1>
      <formula2>100</formula2>
    </dataValidation>
  </dataValidations>
  <hyperlinks>
    <hyperlink ref="N159" r:id="rId1" display="www.vente-directe-dv.com"/>
    <hyperlink ref="R159" r:id="rId2" display="www.domaines-villages.com"/>
  </hyperlinks>
  <printOptions headings="false" gridLines="false" gridLinesSet="true" horizontalCentered="true" verticalCentered="true"/>
  <pageMargins left="0.236111111111111" right="0.236111111111111" top="0.196527777777778" bottom="0.196527777777778" header="0.511805555555555" footer="0.511805555555555"/>
  <pageSetup paperSize="9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78" man="true" max="16383" min="0"/>
  </rowBreaks>
  <drawing r:id="rId3"/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_rels/item2.xml.rels><?xml version="1.0" encoding="UTF-8"?>
<Relationships xmlns="http://schemas.openxmlformats.org/package/2006/relationships"><Relationship Id="rId1" Type="http://schemas.openxmlformats.org/officeDocument/2006/relationships/customXmlProps" Target="itemProps2.xml"/>
</Relationships>
</file>

<file path=customXml/_rels/item3.xml.rels><?xml version="1.0" encoding="UTF-8"?>
<Relationships xmlns="http://schemas.openxmlformats.org/package/2006/relationships"><Relationship Id="rId1" Type="http://schemas.openxmlformats.org/officeDocument/2006/relationships/customXmlProps" Target="itemProps3.xml"/>
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A625835E1B654C90D71612DA5958B1" ma:contentTypeVersion="11" ma:contentTypeDescription="Crée un document." ma:contentTypeScope="" ma:versionID="f239704761a2c8150f9240f649085f8a">
  <xsd:schema xmlns:xsd="http://www.w3.org/2001/XMLSchema" xmlns:xs="http://www.w3.org/2001/XMLSchema" xmlns:p="http://schemas.microsoft.com/office/2006/metadata/properties" xmlns:ns2="7393eadc-9a2a-4b4d-9d79-d00f6487837e" xmlns:ns3="d124e8eb-d5b2-4e33-8f56-dd3bc86aec32" targetNamespace="http://schemas.microsoft.com/office/2006/metadata/properties" ma:root="true" ma:fieldsID="0d829f85d429f52a6a875b597cf823d8" ns2:_="" ns3:_="">
    <xsd:import namespace="7393eadc-9a2a-4b4d-9d79-d00f6487837e"/>
    <xsd:import namespace="d124e8eb-d5b2-4e33-8f56-dd3bc86aec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93eadc-9a2a-4b4d-9d79-d00f648783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24e8eb-d5b2-4e33-8f56-dd3bc86aec3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8CCDC0-DE7E-4AC1-AF54-A227BB519F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93eadc-9a2a-4b4d-9d79-d00f6487837e"/>
    <ds:schemaRef ds:uri="d124e8eb-d5b2-4e33-8f56-dd3bc86aec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5433E6-9121-4C7D-A744-62E1065A5497}">
  <ds:schemaRefs>
    <ds:schemaRef ds:uri="http://purl.org/dc/dcmitype/"/>
    <ds:schemaRef ds:uri="d124e8eb-d5b2-4e33-8f56-dd3bc86aec32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7393eadc-9a2a-4b4d-9d79-d00f6487837e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8991342-07F4-4F42-95AC-5F2224C3142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LibreOffice/6.1.6.3.M14$Windows_X86_64 LibreOffice_project/41ee200cf4757de946a4b979e90b833b328d1531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2021-10-14T10:45:25Z</dcterms:created>
  <dc:creator/>
  <dc:description/>
  <dc:language>fr-FR</dc:language>
  <cp:lastModifiedBy/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0x01010003A625835E1B654C90D71612DA5958B1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