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0545" yWindow="65521" windowWidth="11055" windowHeight="10065" activeTab="0"/>
  </bookViews>
  <sheets>
    <sheet name="BC BG ATMN 2013" sheetId="1" r:id="rId1"/>
    <sheet name="Feuil3" sheetId="2" state="hidden" r:id="rId2"/>
  </sheets>
  <definedNames>
    <definedName name="_xlnm.Print_Area" localSheetId="0">'BC BG ATMN 2013'!$A$1:$S$127</definedName>
  </definedNames>
  <calcPr fullCalcOnLoad="1"/>
</workbook>
</file>

<file path=xl/sharedStrings.xml><?xml version="1.0" encoding="utf-8"?>
<sst xmlns="http://schemas.openxmlformats.org/spreadsheetml/2006/main" count="351" uniqueCount="249">
  <si>
    <t>APPELLATION</t>
  </si>
  <si>
    <t>MILLESIME</t>
  </si>
  <si>
    <t>Prix vente CAVEAU</t>
  </si>
  <si>
    <t>REMISE en %</t>
  </si>
  <si>
    <t>Nbre de cartons de 6 Blles</t>
  </si>
  <si>
    <t>TOTAL</t>
  </si>
  <si>
    <t>POUILLY LOCHE</t>
  </si>
  <si>
    <t>CHABLIS</t>
  </si>
  <si>
    <t>CHOREY LES BEAUNE</t>
  </si>
  <si>
    <t>SANTENAY</t>
  </si>
  <si>
    <t>CHENAS</t>
  </si>
  <si>
    <t>BORDELAIS</t>
  </si>
  <si>
    <t>MARANGES</t>
  </si>
  <si>
    <t>ALSACE</t>
  </si>
  <si>
    <t>Fax:</t>
  </si>
  <si>
    <t>ROSE GRIOTTE</t>
  </si>
  <si>
    <t>ROSE PECHE DE VIGNE</t>
  </si>
  <si>
    <t>DOMAINES &amp; VILLAGES     4, ROUTE DE DIJON     21700 NUITS SAINT GEORGES</t>
  </si>
  <si>
    <t>Té: 03.80.30.20.20     -     Fax: 03.80.50.15.72</t>
  </si>
  <si>
    <t>secretariat@domaines-villages.com</t>
  </si>
  <si>
    <t>PIC POUL DE PINET</t>
  </si>
  <si>
    <t>TYPE</t>
  </si>
  <si>
    <t>-</t>
  </si>
  <si>
    <t>CEPAGES BLANCS</t>
  </si>
  <si>
    <t>MAISON COLIN SEGUIN BLANCS</t>
  </si>
  <si>
    <t>2011-12</t>
  </si>
  <si>
    <t>2010-11</t>
  </si>
  <si>
    <t>COTEAUX BOURGUIGNONS</t>
  </si>
  <si>
    <t>LACHASSAGNE Coteaux Bourguignons</t>
  </si>
  <si>
    <t>BOUZERON</t>
  </si>
  <si>
    <t>BOURGOGNE HAUTES COTES DE BEAUNE</t>
  </si>
  <si>
    <t>VIRE CLESSE</t>
  </si>
  <si>
    <t>SAINT VERAN</t>
  </si>
  <si>
    <t>BOURGOGNE HAUTES COTES DE NUITS</t>
  </si>
  <si>
    <t>MERCUREY</t>
  </si>
  <si>
    <t>CHABLIS 1ER CRU</t>
  </si>
  <si>
    <t>PERNAND VERGELESSES</t>
  </si>
  <si>
    <t>RULLY 1ER CRU</t>
  </si>
  <si>
    <t>CHABLIS GRAND CRU</t>
  </si>
  <si>
    <t>CEPAGES ROUGES</t>
  </si>
  <si>
    <t>MAISON COLIN SEGUIN ROUGES</t>
  </si>
  <si>
    <t>MACON PIERRECLOS</t>
  </si>
  <si>
    <t>REGNIE</t>
  </si>
  <si>
    <t>JULIENAS</t>
  </si>
  <si>
    <t>MOULIN A VENT</t>
  </si>
  <si>
    <t>CHENAS "Cuvée Charles Le Téméraire"</t>
  </si>
  <si>
    <t>SANTENAY 1ER CRU</t>
  </si>
  <si>
    <t>MARANGES 1ER CRU</t>
  </si>
  <si>
    <t>MERCUREY 1ER CRU</t>
  </si>
  <si>
    <t>SAVIGNY LES BEAUNE 1ER CRU</t>
  </si>
  <si>
    <t>BEAUNE 1ER CRU "Les Bressandes"</t>
  </si>
  <si>
    <t>VALLEE DU RHONE &amp; PROVENCE</t>
  </si>
  <si>
    <t>LANGUEDOC</t>
  </si>
  <si>
    <t>FAUGERES</t>
  </si>
  <si>
    <t>SAINT CHINIAN</t>
  </si>
  <si>
    <t>FITOU</t>
  </si>
  <si>
    <t>BORDEAUX MOELLEUX "Grand Théâtre"</t>
  </si>
  <si>
    <t>2010-12</t>
  </si>
  <si>
    <t>2009-11</t>
  </si>
  <si>
    <t>SAINTE FOY BORDEAUX "Vitus"</t>
  </si>
  <si>
    <t>2007-08</t>
  </si>
  <si>
    <t>RIESLING GRAND CRU "Golbert"</t>
  </si>
  <si>
    <t>PINOT GRIS GRAND CRU "Sporen"</t>
  </si>
  <si>
    <t>GEWURZTRAMINER GRAND CRU "Steiner"</t>
  </si>
  <si>
    <t xml:space="preserve">CREMANT BLANC BRUT </t>
  </si>
  <si>
    <t>CREMANT ROSE SEC</t>
  </si>
  <si>
    <t>CHAMPAGNE BLANC BRUT "Sélection"</t>
  </si>
  <si>
    <t>CHAMPAGNE ROSE</t>
  </si>
  <si>
    <t>MAGNUM</t>
  </si>
  <si>
    <t>BIB 10 LITRES</t>
  </si>
  <si>
    <t>GRAMON rosé</t>
  </si>
  <si>
    <t>GRAMON blanc</t>
  </si>
  <si>
    <t>GRAMON rouge</t>
  </si>
  <si>
    <t>CENTRE</t>
  </si>
  <si>
    <t>EFFERVESCENTS</t>
  </si>
  <si>
    <t>VERRE BLANCHE DE BRUXELLES (Givré)</t>
  </si>
  <si>
    <t>VERRE CUVEE DES TROLLS (Givré)</t>
  </si>
  <si>
    <t>VERRE LINDEMANS TRADITIONNEL</t>
  </si>
  <si>
    <t>VERRE QUEUE CHARRUE</t>
  </si>
  <si>
    <t>VERRE LINDEMANS FLUTE</t>
  </si>
  <si>
    <t>LAMBIC</t>
  </si>
  <si>
    <t>BLANCHE</t>
  </si>
  <si>
    <t>SPECIALE</t>
  </si>
  <si>
    <t>TRAPPISTE</t>
  </si>
  <si>
    <t>ABBAYE</t>
  </si>
  <si>
    <t>PILS</t>
  </si>
  <si>
    <t>BRUTE</t>
  </si>
  <si>
    <t>BIERES PACK 8</t>
  </si>
  <si>
    <t>BIERES PACK 24</t>
  </si>
  <si>
    <t>CL</t>
  </si>
  <si>
    <t>PRIX UNITE</t>
  </si>
  <si>
    <t>NB DE PACKS</t>
  </si>
  <si>
    <t>PACK 8</t>
  </si>
  <si>
    <t>PACK 24</t>
  </si>
  <si>
    <t>0.33 cl</t>
  </si>
  <si>
    <t>0.25 cl</t>
  </si>
  <si>
    <t>CARTON 6</t>
  </si>
  <si>
    <t>VERRES DE BIERES</t>
  </si>
  <si>
    <r>
      <t xml:space="preserve">SYRAH </t>
    </r>
    <r>
      <rPr>
        <b/>
        <sz val="11"/>
        <color indexed="23"/>
        <rFont val="Calibri"/>
        <family val="2"/>
      </rPr>
      <t>Vin de France</t>
    </r>
  </si>
  <si>
    <t>BON DE COMMANDE GROUPEE AUTOMNE 2013</t>
  </si>
  <si>
    <r>
      <t xml:space="preserve">entre le </t>
    </r>
    <r>
      <rPr>
        <u val="single"/>
        <sz val="10"/>
        <color indexed="8"/>
        <rFont val="Calibri"/>
        <family val="2"/>
      </rPr>
      <t>15 Septembre et le 20 Décembre 2013</t>
    </r>
    <r>
      <rPr>
        <sz val="10"/>
        <color indexed="8"/>
        <rFont val="Calibri"/>
        <family val="2"/>
      </rPr>
      <t>, dans la limite des stocks disponibles.</t>
    </r>
  </si>
  <si>
    <r>
      <t xml:space="preserve">Ces tarifs sont en € (euros) TTC. L'offre est accessible ainsi que franco de port à partir de </t>
    </r>
    <r>
      <rPr>
        <b/>
        <sz val="10"/>
        <color indexed="8"/>
        <rFont val="Calibri"/>
        <family val="2"/>
      </rPr>
      <t>900 € TTC de commande</t>
    </r>
    <r>
      <rPr>
        <sz val="10"/>
        <color indexed="8"/>
        <rFont val="Calibri"/>
        <family val="2"/>
      </rPr>
      <t>.</t>
    </r>
  </si>
  <si>
    <r>
      <t xml:space="preserve">SAUVIGNON </t>
    </r>
    <r>
      <rPr>
        <b/>
        <sz val="11"/>
        <color indexed="23"/>
        <rFont val="Calibri"/>
        <family val="2"/>
      </rPr>
      <t>Vin de France</t>
    </r>
  </si>
  <si>
    <r>
      <t xml:space="preserve">ALIGOTE </t>
    </r>
    <r>
      <rPr>
        <b/>
        <sz val="11"/>
        <color indexed="9"/>
        <rFont val="Calibri"/>
        <family val="2"/>
      </rPr>
      <t>Vin de France</t>
    </r>
  </si>
  <si>
    <r>
      <t xml:space="preserve">CHARDONNAY  </t>
    </r>
    <r>
      <rPr>
        <b/>
        <sz val="11"/>
        <color indexed="23"/>
        <rFont val="Calibri"/>
        <family val="2"/>
      </rPr>
      <t>Vin de France</t>
    </r>
  </si>
  <si>
    <r>
      <t xml:space="preserve">CHARDONNAY "Grains d'Or" </t>
    </r>
    <r>
      <rPr>
        <sz val="9"/>
        <color indexed="10"/>
        <rFont val="Calibri"/>
        <family val="2"/>
      </rPr>
      <t xml:space="preserve">Bouteille 50cl </t>
    </r>
    <r>
      <rPr>
        <b/>
        <sz val="11"/>
        <color indexed="23"/>
        <rFont val="Calibri"/>
        <family val="2"/>
      </rPr>
      <t>Vin de France</t>
    </r>
  </si>
  <si>
    <r>
      <t xml:space="preserve">CHARDONNAY Tradition (Elevé en Fût) </t>
    </r>
    <r>
      <rPr>
        <b/>
        <sz val="11"/>
        <color indexed="23"/>
        <rFont val="Calibri"/>
        <family val="2"/>
      </rPr>
      <t>Vin de France</t>
    </r>
  </si>
  <si>
    <r>
      <t>VIOGNIER</t>
    </r>
    <r>
      <rPr>
        <b/>
        <sz val="11"/>
        <color indexed="9"/>
        <rFont val="Calibri"/>
        <family val="2"/>
      </rPr>
      <t xml:space="preserve"> Vin de France</t>
    </r>
  </si>
  <si>
    <r>
      <t xml:space="preserve">SECRETS DE COLIGNAC  </t>
    </r>
    <r>
      <rPr>
        <b/>
        <sz val="11"/>
        <color indexed="9"/>
        <rFont val="Calibri"/>
        <family val="2"/>
      </rPr>
      <t>Vin de France</t>
    </r>
  </si>
  <si>
    <r>
      <t xml:space="preserve">PINOT NOIR </t>
    </r>
    <r>
      <rPr>
        <b/>
        <sz val="11"/>
        <color indexed="9"/>
        <rFont val="Calibri"/>
        <family val="2"/>
      </rPr>
      <t>Vin de France</t>
    </r>
  </si>
  <si>
    <r>
      <t xml:space="preserve">PINOT NOIR Tradition (Elevé en Fût) </t>
    </r>
    <r>
      <rPr>
        <b/>
        <sz val="11"/>
        <color indexed="23"/>
        <rFont val="Calibri"/>
        <family val="2"/>
      </rPr>
      <t>Vin de France</t>
    </r>
  </si>
  <si>
    <t>BOURGOGNE (EXCELLENCE)</t>
  </si>
  <si>
    <r>
      <t xml:space="preserve">GAMAY </t>
    </r>
    <r>
      <rPr>
        <b/>
        <sz val="11"/>
        <color indexed="23"/>
        <rFont val="Calibri"/>
        <family val="2"/>
      </rPr>
      <t>Vin de France</t>
    </r>
  </si>
  <si>
    <r>
      <t xml:space="preserve">BOURG. HAUTES COTES DE BEAUNE </t>
    </r>
    <r>
      <rPr>
        <sz val="8"/>
        <rFont val="Calibri"/>
        <family val="2"/>
      </rPr>
      <t>"Cuvée Marie de Bourgogne"</t>
    </r>
  </si>
  <si>
    <r>
      <t xml:space="preserve">BEAUJOLAIS </t>
    </r>
    <r>
      <rPr>
        <sz val="10"/>
        <rFont val="Calibri"/>
        <family val="2"/>
      </rPr>
      <t>(blanc)</t>
    </r>
  </si>
  <si>
    <r>
      <t xml:space="preserve">COTES DE PROVENCE </t>
    </r>
    <r>
      <rPr>
        <sz val="10"/>
        <rFont val="Calibri"/>
        <family val="2"/>
      </rPr>
      <t>(rosé)</t>
    </r>
  </si>
  <si>
    <r>
      <t xml:space="preserve">COTES DE THONGUE </t>
    </r>
    <r>
      <rPr>
        <sz val="10"/>
        <rFont val="Calibri"/>
        <family val="2"/>
      </rPr>
      <t>(rosé)</t>
    </r>
  </si>
  <si>
    <r>
      <t xml:space="preserve">COTES DE THONGUE </t>
    </r>
    <r>
      <rPr>
        <sz val="10"/>
        <rFont val="Calibri"/>
        <family val="2"/>
      </rPr>
      <t>(rouge)</t>
    </r>
  </si>
  <si>
    <r>
      <t xml:space="preserve">MONBAZILLAC </t>
    </r>
    <r>
      <rPr>
        <i/>
        <sz val="10"/>
        <rFont val="Calibri"/>
        <family val="2"/>
      </rPr>
      <t>Domaine de La Guillonie</t>
    </r>
  </si>
  <si>
    <r>
      <t xml:space="preserve">BORDEAUX </t>
    </r>
    <r>
      <rPr>
        <sz val="10"/>
        <rFont val="Calibri"/>
        <family val="2"/>
      </rPr>
      <t>(blanc)</t>
    </r>
    <r>
      <rPr>
        <sz val="11"/>
        <rFont val="Calibri"/>
        <family val="2"/>
      </rPr>
      <t xml:space="preserve"> </t>
    </r>
    <r>
      <rPr>
        <i/>
        <sz val="10"/>
        <rFont val="Calibri"/>
        <family val="2"/>
      </rPr>
      <t>Chevalier Saint André</t>
    </r>
  </si>
  <si>
    <r>
      <t>IGP HAUTERIVE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Domaine de Peyrevent</t>
    </r>
  </si>
  <si>
    <r>
      <t xml:space="preserve">MINERVOIS </t>
    </r>
    <r>
      <rPr>
        <i/>
        <sz val="10"/>
        <rFont val="Calibri"/>
        <family val="2"/>
      </rPr>
      <t>Domaine la Santoline</t>
    </r>
  </si>
  <si>
    <r>
      <t xml:space="preserve">IGP OC </t>
    </r>
    <r>
      <rPr>
        <i/>
        <sz val="10"/>
        <rFont val="Calibri"/>
        <family val="2"/>
      </rPr>
      <t>Domaine la Santoline</t>
    </r>
  </si>
  <si>
    <r>
      <t xml:space="preserve">CHATEAUNEUF-DU-PAPE </t>
    </r>
    <r>
      <rPr>
        <i/>
        <sz val="10"/>
        <rFont val="Calibri"/>
        <family val="2"/>
      </rPr>
      <t>Villa d'Erg</t>
    </r>
  </si>
  <si>
    <r>
      <t xml:space="preserve">GIGONDAS </t>
    </r>
    <r>
      <rPr>
        <i/>
        <sz val="10"/>
        <rFont val="Calibri"/>
        <family val="2"/>
      </rPr>
      <t>Villa d'Erg</t>
    </r>
  </si>
  <si>
    <r>
      <t xml:space="preserve">VACQUEYRAS </t>
    </r>
    <r>
      <rPr>
        <i/>
        <sz val="10"/>
        <rFont val="Calibri"/>
        <family val="2"/>
      </rPr>
      <t>Villa d'Erg</t>
    </r>
  </si>
  <si>
    <r>
      <t xml:space="preserve">VINSOBRES </t>
    </r>
    <r>
      <rPr>
        <i/>
        <sz val="10"/>
        <rFont val="Calibri"/>
        <family val="2"/>
      </rPr>
      <t>Domaine Val de Diane</t>
    </r>
  </si>
  <si>
    <r>
      <t xml:space="preserve">SAINT JOSEPH </t>
    </r>
    <r>
      <rPr>
        <i/>
        <sz val="10"/>
        <rFont val="Calibri"/>
        <family val="2"/>
      </rPr>
      <t>Cave de Tain</t>
    </r>
  </si>
  <si>
    <r>
      <t xml:space="preserve">CROZES HERMITAGE </t>
    </r>
    <r>
      <rPr>
        <i/>
        <sz val="10"/>
        <rFont val="Calibri"/>
        <family val="2"/>
      </rPr>
      <t>Cave de Tain</t>
    </r>
  </si>
  <si>
    <r>
      <t>RASTEAU</t>
    </r>
    <r>
      <rPr>
        <i/>
        <sz val="11"/>
        <rFont val="Calibri"/>
        <family val="2"/>
      </rPr>
      <t xml:space="preserve"> </t>
    </r>
    <r>
      <rPr>
        <i/>
        <sz val="10"/>
        <rFont val="Calibri"/>
        <family val="2"/>
      </rPr>
      <t>Villa d'Erg</t>
    </r>
  </si>
  <si>
    <r>
      <t xml:space="preserve">CAIRANNE </t>
    </r>
    <r>
      <rPr>
        <i/>
        <sz val="10"/>
        <rFont val="Calibri"/>
        <family val="2"/>
      </rPr>
      <t>Villa d'Erg</t>
    </r>
  </si>
  <si>
    <r>
      <t>CAIRANNE</t>
    </r>
    <r>
      <rPr>
        <i/>
        <sz val="11"/>
        <rFont val="Calibri"/>
        <family val="2"/>
      </rPr>
      <t xml:space="preserve"> </t>
    </r>
    <r>
      <rPr>
        <i/>
        <sz val="10"/>
        <rFont val="Calibri"/>
        <family val="2"/>
      </rPr>
      <t>Villa d'Erg</t>
    </r>
  </si>
  <si>
    <r>
      <t xml:space="preserve">SABLET </t>
    </r>
    <r>
      <rPr>
        <i/>
        <sz val="10"/>
        <rFont val="Calibri"/>
        <family val="2"/>
      </rPr>
      <t>Villa d'Erg</t>
    </r>
  </si>
  <si>
    <r>
      <t xml:space="preserve">VALREAS </t>
    </r>
    <r>
      <rPr>
        <i/>
        <sz val="10"/>
        <rFont val="Calibri"/>
        <family val="2"/>
      </rPr>
      <t>Villa d'Erg</t>
    </r>
  </si>
  <si>
    <r>
      <t xml:space="preserve">GRIGNAN LES ADHEMAR </t>
    </r>
    <r>
      <rPr>
        <i/>
        <sz val="10"/>
        <rFont val="Calibri"/>
        <family val="2"/>
      </rPr>
      <t>Domaine des Rozets</t>
    </r>
  </si>
  <si>
    <r>
      <t xml:space="preserve">VENTOUX </t>
    </r>
    <r>
      <rPr>
        <sz val="10"/>
        <rFont val="Calibri"/>
        <family val="2"/>
      </rPr>
      <t>(rouge)</t>
    </r>
    <r>
      <rPr>
        <sz val="11"/>
        <rFont val="Calibri"/>
        <family val="2"/>
      </rPr>
      <t xml:space="preserve"> </t>
    </r>
    <r>
      <rPr>
        <i/>
        <sz val="10"/>
        <rFont val="Calibri"/>
        <family val="2"/>
      </rPr>
      <t>Domaine du Pont Julien</t>
    </r>
  </si>
  <si>
    <r>
      <t xml:space="preserve">COTES DU RHONE </t>
    </r>
    <r>
      <rPr>
        <sz val="10"/>
        <rFont val="Calibri"/>
        <family val="2"/>
      </rPr>
      <t>(rouge)</t>
    </r>
    <r>
      <rPr>
        <sz val="11"/>
        <rFont val="Calibri"/>
        <family val="2"/>
      </rPr>
      <t xml:space="preserve"> </t>
    </r>
    <r>
      <rPr>
        <i/>
        <sz val="10"/>
        <rFont val="Calibri"/>
        <family val="2"/>
      </rPr>
      <t>Villa d'Erg</t>
    </r>
  </si>
  <si>
    <r>
      <t xml:space="preserve">SAINT JOSEPH </t>
    </r>
    <r>
      <rPr>
        <sz val="10"/>
        <rFont val="Calibri"/>
        <family val="2"/>
      </rPr>
      <t>(blanc)</t>
    </r>
    <r>
      <rPr>
        <sz val="11"/>
        <rFont val="Calibri"/>
        <family val="2"/>
      </rPr>
      <t xml:space="preserve"> </t>
    </r>
    <r>
      <rPr>
        <i/>
        <sz val="10"/>
        <rFont val="Calibri"/>
        <family val="2"/>
      </rPr>
      <t>Cave de Tain</t>
    </r>
  </si>
  <si>
    <r>
      <t xml:space="preserve">CROZES HERMITAGE </t>
    </r>
    <r>
      <rPr>
        <sz val="10"/>
        <rFont val="Calibri"/>
        <family val="2"/>
      </rPr>
      <t>(blanc)</t>
    </r>
    <r>
      <rPr>
        <sz val="11"/>
        <rFont val="Calibri"/>
        <family val="2"/>
      </rPr>
      <t xml:space="preserve"> </t>
    </r>
    <r>
      <rPr>
        <i/>
        <sz val="10"/>
        <rFont val="Calibri"/>
        <family val="2"/>
      </rPr>
      <t>Cave de Tain</t>
    </r>
  </si>
  <si>
    <r>
      <t xml:space="preserve">COTES DU RHONE </t>
    </r>
    <r>
      <rPr>
        <sz val="10"/>
        <rFont val="Calibri"/>
        <family val="2"/>
      </rPr>
      <t>(blanc)</t>
    </r>
    <r>
      <rPr>
        <sz val="11"/>
        <rFont val="Calibri"/>
        <family val="2"/>
      </rPr>
      <t xml:space="preserve"> </t>
    </r>
    <r>
      <rPr>
        <i/>
        <sz val="10"/>
        <rFont val="Calibri"/>
        <family val="2"/>
      </rPr>
      <t>Villa d'Erg</t>
    </r>
  </si>
  <si>
    <r>
      <t xml:space="preserve">VENTOUX </t>
    </r>
    <r>
      <rPr>
        <sz val="10"/>
        <rFont val="Calibri"/>
        <family val="2"/>
      </rPr>
      <t>(blanc)</t>
    </r>
    <r>
      <rPr>
        <sz val="11"/>
        <rFont val="Calibri"/>
        <family val="2"/>
      </rPr>
      <t xml:space="preserve"> </t>
    </r>
    <r>
      <rPr>
        <i/>
        <sz val="10"/>
        <rFont val="Calibri"/>
        <family val="2"/>
      </rPr>
      <t>Villa d'Erg</t>
    </r>
  </si>
  <si>
    <r>
      <t xml:space="preserve">CORBIERES </t>
    </r>
    <r>
      <rPr>
        <i/>
        <sz val="10"/>
        <rFont val="Calibri"/>
        <family val="2"/>
      </rPr>
      <t>Domaine de Peyrevent</t>
    </r>
  </si>
  <si>
    <r>
      <t xml:space="preserve">SAUTERNES </t>
    </r>
    <r>
      <rPr>
        <i/>
        <sz val="10"/>
        <rFont val="Calibri"/>
        <family val="2"/>
      </rPr>
      <t>Peillon Claverie</t>
    </r>
  </si>
  <si>
    <r>
      <t xml:space="preserve">BORDEAUX </t>
    </r>
    <r>
      <rPr>
        <sz val="10"/>
        <rFont val="Calibri"/>
        <family val="2"/>
      </rPr>
      <t xml:space="preserve">(rosé) </t>
    </r>
    <r>
      <rPr>
        <i/>
        <sz val="10"/>
        <rFont val="Calibri"/>
        <family val="2"/>
      </rPr>
      <t>Chevalier Saint André</t>
    </r>
  </si>
  <si>
    <r>
      <t xml:space="preserve">BORDEAUX </t>
    </r>
    <r>
      <rPr>
        <sz val="10"/>
        <rFont val="Calibri"/>
        <family val="2"/>
      </rPr>
      <t xml:space="preserve">(rouge) </t>
    </r>
    <r>
      <rPr>
        <i/>
        <sz val="10"/>
        <rFont val="Calibri"/>
        <family val="2"/>
      </rPr>
      <t>Chevalier Saint André</t>
    </r>
  </si>
  <si>
    <r>
      <t xml:space="preserve">GRAVES DE VAYRES </t>
    </r>
    <r>
      <rPr>
        <i/>
        <sz val="10"/>
        <rFont val="Calibri"/>
        <family val="2"/>
      </rPr>
      <t>Marquis Aimé de Colignac</t>
    </r>
  </si>
  <si>
    <r>
      <t xml:space="preserve">COTES DE DURAS "Cuvée d'un Soir" </t>
    </r>
    <r>
      <rPr>
        <i/>
        <sz val="10"/>
        <rFont val="Calibri"/>
        <family val="2"/>
      </rPr>
      <t>La Roche des Amours</t>
    </r>
  </si>
  <si>
    <r>
      <t xml:space="preserve">COTES DE BOURG </t>
    </r>
    <r>
      <rPr>
        <i/>
        <sz val="10"/>
        <rFont val="Calibri"/>
        <family val="2"/>
      </rPr>
      <t>Marquis Aimé de Colignac</t>
    </r>
  </si>
  <si>
    <r>
      <t xml:space="preserve">COTES DE BORDEAUX FRANCS </t>
    </r>
    <r>
      <rPr>
        <i/>
        <sz val="10"/>
        <rFont val="Calibri"/>
        <family val="2"/>
      </rPr>
      <t>Château Bernarderie</t>
    </r>
  </si>
  <si>
    <r>
      <t xml:space="preserve">GRAVES </t>
    </r>
    <r>
      <rPr>
        <i/>
        <sz val="10"/>
        <rFont val="Calibri"/>
        <family val="2"/>
      </rPr>
      <t>Château La Capetienne Bruhaut</t>
    </r>
  </si>
  <si>
    <r>
      <t xml:space="preserve">COTES DE CASTILLON </t>
    </r>
    <r>
      <rPr>
        <i/>
        <sz val="10"/>
        <rFont val="Calibri"/>
        <family val="2"/>
      </rPr>
      <t>Château La Mondette</t>
    </r>
  </si>
  <si>
    <r>
      <t xml:space="preserve">MEDOC </t>
    </r>
    <r>
      <rPr>
        <i/>
        <sz val="10"/>
        <rFont val="Calibri"/>
        <family val="2"/>
      </rPr>
      <t>Château Les Coteaux de Voluzan</t>
    </r>
  </si>
  <si>
    <r>
      <t xml:space="preserve">FRONSAC </t>
    </r>
    <r>
      <rPr>
        <i/>
        <sz val="10"/>
        <rFont val="Calibri"/>
        <family val="2"/>
      </rPr>
      <t>Château Gagnard</t>
    </r>
  </si>
  <si>
    <r>
      <t xml:space="preserve">BORDEAUX SUPERIEUR </t>
    </r>
    <r>
      <rPr>
        <i/>
        <sz val="10"/>
        <rFont val="Calibri"/>
        <family val="2"/>
      </rPr>
      <t>Réserve Héritage du Marquis de Greyssac</t>
    </r>
  </si>
  <si>
    <r>
      <t xml:space="preserve">MEDOC </t>
    </r>
    <r>
      <rPr>
        <i/>
        <sz val="10"/>
        <rFont val="Calibri"/>
        <family val="2"/>
      </rPr>
      <t>Château Font Bonnet</t>
    </r>
  </si>
  <si>
    <r>
      <t xml:space="preserve">LUSSAC SAINT EMILION </t>
    </r>
    <r>
      <rPr>
        <i/>
        <sz val="10"/>
        <rFont val="Calibri"/>
        <family val="2"/>
      </rPr>
      <t>Marquis Aimé de Colignac</t>
    </r>
  </si>
  <si>
    <r>
      <t xml:space="preserve">PUISSEGUIN SAINT EMILION </t>
    </r>
    <r>
      <rPr>
        <i/>
        <sz val="10"/>
        <rFont val="Calibri"/>
        <family val="2"/>
      </rPr>
      <t>Château la Croix Guillotin</t>
    </r>
  </si>
  <si>
    <r>
      <t xml:space="preserve">LUSSAC SAINT EMILION </t>
    </r>
    <r>
      <rPr>
        <i/>
        <sz val="10"/>
        <rFont val="Calibri"/>
        <family val="2"/>
      </rPr>
      <t>Château Les Alberts</t>
    </r>
  </si>
  <si>
    <r>
      <t xml:space="preserve">MONTAGNE SAINT EMILION </t>
    </r>
    <r>
      <rPr>
        <i/>
        <sz val="10"/>
        <rFont val="Calibri"/>
        <family val="2"/>
      </rPr>
      <t>Château Marchand</t>
    </r>
  </si>
  <si>
    <r>
      <t xml:space="preserve">SAINT GEORGES SAINT EMILION </t>
    </r>
    <r>
      <rPr>
        <i/>
        <sz val="10"/>
        <rFont val="Calibri"/>
        <family val="2"/>
      </rPr>
      <t>Château Bellevue</t>
    </r>
  </si>
  <si>
    <r>
      <t xml:space="preserve">LALANDE DE POMEROL </t>
    </r>
    <r>
      <rPr>
        <i/>
        <sz val="10"/>
        <rFont val="Calibri"/>
        <family val="2"/>
      </rPr>
      <t>Château la Fleur Chevrol</t>
    </r>
  </si>
  <si>
    <r>
      <t xml:space="preserve">MEDOC CRU BOURGEOIS </t>
    </r>
    <r>
      <rPr>
        <i/>
        <sz val="10"/>
        <rFont val="Calibri"/>
        <family val="2"/>
      </rPr>
      <t>Château de By</t>
    </r>
  </si>
  <si>
    <r>
      <t xml:space="preserve">SAINT EMILION </t>
    </r>
    <r>
      <rPr>
        <i/>
        <sz val="10"/>
        <rFont val="Calibri"/>
        <family val="2"/>
      </rPr>
      <t>Fond d'Estiac</t>
    </r>
  </si>
  <si>
    <r>
      <t xml:space="preserve">LALANDE DE POMEROL </t>
    </r>
    <r>
      <rPr>
        <i/>
        <sz val="10"/>
        <rFont val="Calibri"/>
        <family val="2"/>
      </rPr>
      <t>Château Bois de Laborde</t>
    </r>
  </si>
  <si>
    <r>
      <t xml:space="preserve">MEDOC CRU BOURGEOIS SUPERIEUR </t>
    </r>
    <r>
      <rPr>
        <i/>
        <sz val="10"/>
        <rFont val="Calibri"/>
        <family val="2"/>
      </rPr>
      <t>Château Greysac</t>
    </r>
  </si>
  <si>
    <r>
      <t xml:space="preserve">SAINT EMILION GD CRU </t>
    </r>
    <r>
      <rPr>
        <i/>
        <sz val="10"/>
        <rFont val="Calibri"/>
        <family val="2"/>
      </rPr>
      <t>Le Parc du Château Béard</t>
    </r>
  </si>
  <si>
    <r>
      <t>HAUT MEDOC</t>
    </r>
    <r>
      <rPr>
        <i/>
        <sz val="10"/>
        <rFont val="Calibri"/>
        <family val="2"/>
      </rPr>
      <t xml:space="preserve"> Château Caronne Ste Gemme</t>
    </r>
  </si>
  <si>
    <r>
      <t xml:space="preserve">PESSAC LEOGNAN </t>
    </r>
    <r>
      <rPr>
        <i/>
        <sz val="10"/>
        <rFont val="Calibri"/>
        <family val="2"/>
      </rPr>
      <t>Domaine La Roche</t>
    </r>
  </si>
  <si>
    <r>
      <t xml:space="preserve">PAUILLAC </t>
    </r>
    <r>
      <rPr>
        <i/>
        <sz val="10"/>
        <rFont val="Calibri"/>
        <family val="2"/>
      </rPr>
      <t>Les Hauts de Bel-Air</t>
    </r>
  </si>
  <si>
    <r>
      <t xml:space="preserve">MARGAUX </t>
    </r>
    <r>
      <rPr>
        <i/>
        <sz val="10"/>
        <rFont val="Calibri"/>
        <family val="2"/>
      </rPr>
      <t>Château Tayac</t>
    </r>
  </si>
  <si>
    <r>
      <t xml:space="preserve">HAUT MEDOC </t>
    </r>
    <r>
      <rPr>
        <i/>
        <sz val="10"/>
        <rFont val="Calibri"/>
        <family val="2"/>
      </rPr>
      <t>Héritage de Chasse-Spleen</t>
    </r>
  </si>
  <si>
    <r>
      <t xml:space="preserve">MEDOC </t>
    </r>
    <r>
      <rPr>
        <i/>
        <sz val="10"/>
        <color indexed="8"/>
        <rFont val="Calibri"/>
        <family val="2"/>
      </rPr>
      <t>Passion de Tour Carnet</t>
    </r>
  </si>
  <si>
    <r>
      <t xml:space="preserve">MUSCADET </t>
    </r>
    <r>
      <rPr>
        <i/>
        <sz val="10"/>
        <color indexed="8"/>
        <rFont val="Calibri"/>
        <family val="2"/>
      </rPr>
      <t>Anne Dexemple</t>
    </r>
  </si>
  <si>
    <r>
      <t xml:space="preserve">COTEAUX DU GIENNOIS </t>
    </r>
    <r>
      <rPr>
        <i/>
        <sz val="10"/>
        <color indexed="8"/>
        <rFont val="Calibri"/>
        <family val="2"/>
      </rPr>
      <t>Anne Dexemple</t>
    </r>
  </si>
  <si>
    <r>
      <t>CHEVERNY</t>
    </r>
    <r>
      <rPr>
        <i/>
        <sz val="10"/>
        <rFont val="Calibri"/>
        <family val="2"/>
      </rPr>
      <t xml:space="preserve"> Les Héritiers A. D.</t>
    </r>
  </si>
  <si>
    <r>
      <t xml:space="preserve">SAUMUR </t>
    </r>
    <r>
      <rPr>
        <i/>
        <sz val="10"/>
        <color indexed="8"/>
        <rFont val="Calibri"/>
        <family val="2"/>
      </rPr>
      <t>Les Héritiers A. D.</t>
    </r>
  </si>
  <si>
    <r>
      <t>BOURG. HAUTES COTES DE BEAUNE</t>
    </r>
    <r>
      <rPr>
        <sz val="8"/>
        <rFont val="Calibri"/>
        <family val="2"/>
      </rPr>
      <t xml:space="preserve"> "Cuvée Marie de Bourgogne"</t>
    </r>
  </si>
  <si>
    <r>
      <t xml:space="preserve">REUILLY </t>
    </r>
    <r>
      <rPr>
        <i/>
        <sz val="10"/>
        <rFont val="Calibri"/>
        <family val="2"/>
      </rPr>
      <t>Anne Dexemple</t>
    </r>
  </si>
  <si>
    <r>
      <t xml:space="preserve">POUILLY FUME </t>
    </r>
    <r>
      <rPr>
        <i/>
        <sz val="10"/>
        <rFont val="Calibri"/>
        <family val="2"/>
      </rPr>
      <t>Anne Dexemple</t>
    </r>
  </si>
  <si>
    <r>
      <t xml:space="preserve">ANJOU VILLAGES </t>
    </r>
    <r>
      <rPr>
        <i/>
        <sz val="10"/>
        <color indexed="8"/>
        <rFont val="Calibri"/>
        <family val="2"/>
      </rPr>
      <t>Domaine de l'Arche</t>
    </r>
  </si>
  <si>
    <r>
      <t xml:space="preserve">BOURGUEIL </t>
    </r>
    <r>
      <rPr>
        <i/>
        <sz val="10"/>
        <color indexed="8"/>
        <rFont val="Calibri"/>
        <family val="2"/>
      </rPr>
      <t>Anne Dexemple</t>
    </r>
  </si>
  <si>
    <r>
      <t>CHINON</t>
    </r>
    <r>
      <rPr>
        <i/>
        <sz val="10"/>
        <color indexed="8"/>
        <rFont val="Calibri"/>
        <family val="2"/>
      </rPr>
      <t xml:space="preserve"> Anne Dexemple</t>
    </r>
  </si>
  <si>
    <r>
      <t xml:space="preserve">SAUMUR CHAMPIGNY </t>
    </r>
    <r>
      <rPr>
        <i/>
        <sz val="10"/>
        <color indexed="8"/>
        <rFont val="Calibri"/>
        <family val="2"/>
      </rPr>
      <t>Les Héritiers A. D.</t>
    </r>
  </si>
  <si>
    <r>
      <t xml:space="preserve">SANCERRE </t>
    </r>
    <r>
      <rPr>
        <i/>
        <sz val="10"/>
        <color indexed="8"/>
        <rFont val="Calibri"/>
        <family val="2"/>
      </rPr>
      <t>Anne Dexemple</t>
    </r>
  </si>
  <si>
    <r>
      <t xml:space="preserve">SYLVANER </t>
    </r>
    <r>
      <rPr>
        <i/>
        <sz val="10"/>
        <rFont val="Calibri"/>
        <family val="2"/>
      </rPr>
      <t>Michel Kurtz</t>
    </r>
  </si>
  <si>
    <r>
      <t xml:space="preserve">RIESLING </t>
    </r>
    <r>
      <rPr>
        <i/>
        <sz val="10"/>
        <rFont val="Calibri"/>
        <family val="2"/>
      </rPr>
      <t>Michel Kurtz</t>
    </r>
  </si>
  <si>
    <r>
      <t xml:space="preserve">PINOT GRIS </t>
    </r>
    <r>
      <rPr>
        <i/>
        <sz val="10"/>
        <rFont val="Calibri"/>
        <family val="2"/>
      </rPr>
      <t>Michel Kurtz</t>
    </r>
  </si>
  <si>
    <r>
      <t xml:space="preserve">GEWURZTRAMINER </t>
    </r>
    <r>
      <rPr>
        <i/>
        <sz val="10"/>
        <rFont val="Calibri"/>
        <family val="2"/>
      </rPr>
      <t>Michel Kurtz</t>
    </r>
  </si>
  <si>
    <r>
      <t xml:space="preserve">GEWURZTRAMINER </t>
    </r>
    <r>
      <rPr>
        <sz val="9"/>
        <rFont val="Calibri"/>
        <family val="2"/>
      </rPr>
      <t>vendanges tardives</t>
    </r>
    <r>
      <rPr>
        <sz val="11"/>
        <rFont val="Calibri"/>
        <family val="2"/>
      </rPr>
      <t xml:space="preserve"> </t>
    </r>
    <r>
      <rPr>
        <sz val="9"/>
        <color indexed="10"/>
        <rFont val="Calibri"/>
        <family val="2"/>
      </rPr>
      <t>Bouteille 50 cl</t>
    </r>
  </si>
  <si>
    <t>MORGON</t>
  </si>
  <si>
    <t xml:space="preserve">ALOXE CORTON </t>
  </si>
  <si>
    <t>CHASSAGNE MONTRACHET 1ER CRU</t>
  </si>
  <si>
    <t>JULIENAS (EXCELLENCE)</t>
  </si>
  <si>
    <r>
      <t xml:space="preserve">NUITS SAINT GEORGES </t>
    </r>
    <r>
      <rPr>
        <i/>
        <sz val="10"/>
        <rFont val="Calibri"/>
        <family val="2"/>
      </rPr>
      <t>Hospices de Nuits</t>
    </r>
    <r>
      <rPr>
        <sz val="11"/>
        <rFont val="Calibri"/>
        <family val="2"/>
      </rPr>
      <t xml:space="preserve"> </t>
    </r>
    <r>
      <rPr>
        <sz val="9"/>
        <color indexed="10"/>
        <rFont val="Calibri"/>
        <family val="2"/>
      </rPr>
      <t>Par carton 3 btles</t>
    </r>
  </si>
  <si>
    <t>POMMARD 1ER CRU</t>
  </si>
  <si>
    <t>FIXIN 1ER CRU</t>
  </si>
  <si>
    <r>
      <t xml:space="preserve">BEAUMES DE VENISE </t>
    </r>
    <r>
      <rPr>
        <i/>
        <sz val="10"/>
        <rFont val="Calibri"/>
        <family val="2"/>
      </rPr>
      <t>Domaine Les Baies-Gouts</t>
    </r>
  </si>
  <si>
    <r>
      <t xml:space="preserve">CROZES HERMITAGE "Rochegonde" </t>
    </r>
    <r>
      <rPr>
        <sz val="8"/>
        <rFont val="Calibri"/>
        <family val="2"/>
      </rPr>
      <t>(élevé en fût)</t>
    </r>
    <r>
      <rPr>
        <sz val="11"/>
        <rFont val="Calibri"/>
        <family val="2"/>
      </rPr>
      <t xml:space="preserve"> </t>
    </r>
    <r>
      <rPr>
        <i/>
        <sz val="10"/>
        <rFont val="Calibri"/>
        <family val="2"/>
      </rPr>
      <t>Cave de Tain</t>
    </r>
  </si>
  <si>
    <r>
      <t xml:space="preserve">SAINT JOSEPH "Rochegonde" </t>
    </r>
    <r>
      <rPr>
        <sz val="8"/>
        <rFont val="Calibri"/>
        <family val="2"/>
      </rPr>
      <t>(élevé en fût)</t>
    </r>
    <r>
      <rPr>
        <sz val="11"/>
        <rFont val="Calibri"/>
        <family val="2"/>
      </rPr>
      <t xml:space="preserve"> </t>
    </r>
    <r>
      <rPr>
        <i/>
        <sz val="10"/>
        <rFont val="Calibri"/>
        <family val="2"/>
      </rPr>
      <t>Cave de Tain</t>
    </r>
  </si>
  <si>
    <r>
      <t xml:space="preserve">BORDEAUX </t>
    </r>
    <r>
      <rPr>
        <sz val="10"/>
        <rFont val="Calibri"/>
        <family val="2"/>
      </rPr>
      <t xml:space="preserve">(rouge) </t>
    </r>
    <r>
      <rPr>
        <i/>
        <sz val="10"/>
        <rFont val="Calibri"/>
        <family val="2"/>
      </rPr>
      <t>Château Les Vergnes</t>
    </r>
  </si>
  <si>
    <t>CHAMPAGNE BLANC BRUT "Tradition"</t>
  </si>
  <si>
    <t>BAVIK PILS (25 cl)</t>
  </si>
  <si>
    <t>GRISETTE BLANCHE (25 cl)</t>
  </si>
  <si>
    <t>BLANCHE DE BRUXELLES (33 cl)</t>
  </si>
  <si>
    <t>LINDEMANS APPLE (25 cl)</t>
  </si>
  <si>
    <t>BLANCHE D'ARDENNE (25 cl)</t>
  </si>
  <si>
    <t>PETRUS SPECIALE (33 cl)</t>
  </si>
  <si>
    <t>KAPITTEL PATER (33 cl)</t>
  </si>
  <si>
    <t>MALHEUR 6 (25 cl)</t>
  </si>
  <si>
    <t>PETRUS OUD BRUIN (33 cl)</t>
  </si>
  <si>
    <t>FLOREFFE BLONDE (33 cl)</t>
  </si>
  <si>
    <t>FLOREFFE DOUBLE (33 cl)</t>
  </si>
  <si>
    <t>LINDEMANS FRAMBOISE (25 cl)</t>
  </si>
  <si>
    <t>KAPITTEL BLONDE (33 cl)</t>
  </si>
  <si>
    <t>LINDEMANS PECHE (25 cl)</t>
  </si>
  <si>
    <t>LINDEMANS CASSIS (25 cl)</t>
  </si>
  <si>
    <t>QUEUE CHARRUE BRUNE (33 cl)</t>
  </si>
  <si>
    <t>WESTMALLE DOUBLE (33 cl)</t>
  </si>
  <si>
    <t>BOURGOGNE DES FLANDRES BRUNE (33 cl)</t>
  </si>
  <si>
    <t>CORSENDONK AGNUS (33 cl)</t>
  </si>
  <si>
    <t>ST BERNARDUS PRIOR (33 cl)</t>
  </si>
  <si>
    <t>TRIPLE MOINE (33 cl)</t>
  </si>
  <si>
    <t>LA GUILLOTINE (33 cl)</t>
  </si>
  <si>
    <t>LINDEMANS GUEUZE (25 cl)</t>
  </si>
  <si>
    <t>LINDEMANS FARO (25 cl)</t>
  </si>
  <si>
    <t>NAMUR BLANCHE (25 cl)</t>
  </si>
  <si>
    <t>CUVEE DES TROLLS (25 cl)</t>
  </si>
  <si>
    <t>LINDEMANS KRIEK (25 cl)</t>
  </si>
  <si>
    <t>QUEUE CHARRUE AMBREE (33 cl)</t>
  </si>
  <si>
    <t>QUEUE CHARRUE BLONDE (33 cl)</t>
  </si>
  <si>
    <t>CHIMAY ROUGE (33 cl)</t>
  </si>
  <si>
    <t>KWAK (33 cl)</t>
  </si>
  <si>
    <t>ROCHEFORT 6 (33 cl)</t>
  </si>
  <si>
    <t>CHIMAY TRIPLE (33 cl)</t>
  </si>
  <si>
    <t>VAL-DIEU BLONDE (33 cl)</t>
  </si>
  <si>
    <t>CHIMAY BLEU (33 cl)</t>
  </si>
  <si>
    <t>VAL-DIEU BRUNE (33 cl)</t>
  </si>
  <si>
    <t>VAL-DIEU TRIPLE  (33 cl)</t>
  </si>
  <si>
    <r>
      <t>BORDEAUX</t>
    </r>
    <r>
      <rPr>
        <sz val="10"/>
        <rFont val="Calibri"/>
        <family val="2"/>
      </rPr>
      <t xml:space="preserve"> (blanc)</t>
    </r>
    <r>
      <rPr>
        <sz val="11"/>
        <rFont val="Calibri"/>
        <family val="2"/>
      </rPr>
      <t xml:space="preserve"> </t>
    </r>
    <r>
      <rPr>
        <i/>
        <sz val="10"/>
        <rFont val="Calibri"/>
        <family val="2"/>
      </rPr>
      <t>Château Les Vergnes</t>
    </r>
  </si>
  <si>
    <t>Prix Carton ASCE</t>
  </si>
  <si>
    <t>Prix vente ASCE</t>
  </si>
  <si>
    <t>PRIX PACK ASCE</t>
  </si>
  <si>
    <t>Nom et prénom de l'adhérent :</t>
  </si>
  <si>
    <t>Numéro de carte ASCE :</t>
  </si>
  <si>
    <t>Adresse (retraités) ou service :</t>
  </si>
  <si>
    <t xml:space="preserve"> Contact achats groupés ASCE :</t>
  </si>
  <si>
    <t>Courriel :</t>
  </si>
  <si>
    <t>Tampon ASCE</t>
  </si>
  <si>
    <r>
      <rPr>
        <sz val="11"/>
        <color indexed="8"/>
        <rFont val="Calibri"/>
        <family val="2"/>
      </rPr>
      <t xml:space="preserve">Tél 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</si>
</sst>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_-* #,##0.00&quot; €&quot;_-;\-* #,##0.00&quot; €&quot;_-;_-* \-??&quot; €&quot;_-;_-@_-"/>
    <numFmt numFmtId="166" formatCode="_-* #,##0.00\ [$€-40C]_-;\-* #,##0.00\ [$€-40C]_-;_-* \-??\ [$€-40C]_-;_-@_-"/>
    <numFmt numFmtId="167" formatCode="#,##0_ ;\-#,##0\ "/>
    <numFmt numFmtId="168" formatCode="_-* #,##0.00\ [$€-40C]_-;\-* #,##0.00\ [$€-40C]_-;_-* &quot;-&quot;??\ [$€-40C]_-;_-@_-"/>
    <numFmt numFmtId="169" formatCode="[$-40C]dddd\ d\ mmmm\ yyyy"/>
  </numFmts>
  <fonts count="4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2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color indexed="23"/>
      <name val="Calibri"/>
      <family val="2"/>
    </font>
    <font>
      <u val="single"/>
      <sz val="10"/>
      <color indexed="8"/>
      <name val="Calibri"/>
      <family val="2"/>
    </font>
    <font>
      <sz val="10"/>
      <name val="Calibri"/>
      <family val="2"/>
    </font>
    <font>
      <b/>
      <sz val="11"/>
      <color indexed="9"/>
      <name val="Calibri"/>
      <family val="2"/>
    </font>
    <font>
      <sz val="9"/>
      <color indexed="10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>
        <color indexed="63"/>
      </top>
      <bottom style="medium"/>
    </border>
    <border>
      <left style="thin"/>
      <right style="thin"/>
      <top style="slantDashDot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 style="slantDashDot"/>
      <bottom style="thin"/>
      <diagonal style="thin"/>
    </border>
    <border>
      <left/>
      <right>
        <color indexed="63"/>
      </right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>
        <color indexed="63"/>
      </right>
      <top>
        <color indexed="63"/>
      </top>
      <bottom style="medium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 diagonalUp="1" diagonalDown="1">
      <left style="thin"/>
      <right style="thin"/>
      <top style="thin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 style="thin"/>
      <right/>
      <top/>
      <bottom/>
    </border>
    <border>
      <left>
        <color indexed="63"/>
      </left>
      <right/>
      <top style="medium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>
        <color indexed="63"/>
      </right>
      <top style="hair"/>
      <bottom style="hair"/>
    </border>
    <border>
      <left style="thin"/>
      <right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/>
      <right style="thin"/>
      <top/>
      <bottom>
        <color indexed="63"/>
      </bottom>
    </border>
    <border>
      <left/>
      <right style="thin"/>
      <top>
        <color indexed="63"/>
      </top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0" fillId="21" borderId="3" applyNumberFormat="0" applyFont="0" applyAlignment="0" applyProtection="0"/>
    <xf numFmtId="0" fontId="24" fillId="7" borderId="1" applyNumberFormat="0" applyAlignment="0" applyProtection="0"/>
    <xf numFmtId="0" fontId="3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" fillId="0" borderId="0">
      <alignment/>
      <protection/>
    </xf>
    <xf numFmtId="0" fontId="27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9" fontId="3" fillId="0" borderId="0">
      <alignment/>
      <protection/>
    </xf>
    <xf numFmtId="0" fontId="28" fillId="4" borderId="0" applyNumberFormat="0" applyBorder="0" applyAlignment="0" applyProtection="0"/>
    <xf numFmtId="0" fontId="29" fillId="20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5" fillId="23" borderId="9" applyNumberFormat="0" applyAlignment="0" applyProtection="0"/>
  </cellStyleXfs>
  <cellXfs count="442">
    <xf numFmtId="0" fontId="0" fillId="0" borderId="0" xfId="0" applyAlignment="1">
      <alignment/>
    </xf>
    <xf numFmtId="0" fontId="9" fillId="0" borderId="10" xfId="49" applyNumberFormat="1" applyFont="1" applyFill="1" applyBorder="1" applyAlignment="1" applyProtection="1">
      <alignment horizontal="center" vertical="center"/>
      <protection/>
    </xf>
    <xf numFmtId="166" fontId="36" fillId="0" borderId="10" xfId="52" applyNumberFormat="1" applyFont="1" applyFill="1" applyBorder="1" applyAlignment="1" applyProtection="1">
      <alignment horizontal="center" vertical="center" wrapText="1"/>
      <protection/>
    </xf>
    <xf numFmtId="0" fontId="37" fillId="24" borderId="11" xfId="49" applyNumberFormat="1" applyFont="1" applyFill="1" applyBorder="1" applyAlignment="1" applyProtection="1">
      <alignment horizontal="center"/>
      <protection/>
    </xf>
    <xf numFmtId="166" fontId="37" fillId="19" borderId="11" xfId="52" applyNumberFormat="1" applyFont="1" applyFill="1" applyBorder="1" applyAlignment="1" applyProtection="1">
      <alignment horizontal="center"/>
      <protection/>
    </xf>
    <xf numFmtId="166" fontId="37" fillId="24" borderId="11" xfId="52" applyNumberFormat="1" applyFont="1" applyFill="1" applyBorder="1" applyAlignment="1" applyProtection="1">
      <alignment horizontal="center"/>
      <protection/>
    </xf>
    <xf numFmtId="167" fontId="37" fillId="24" borderId="11" xfId="52" applyNumberFormat="1" applyFont="1" applyFill="1" applyBorder="1" applyAlignment="1" applyProtection="1">
      <alignment horizontal="center"/>
      <protection/>
    </xf>
    <xf numFmtId="166" fontId="37" fillId="24" borderId="12" xfId="52" applyNumberFormat="1" applyFont="1" applyFill="1" applyBorder="1" applyAlignment="1" applyProtection="1">
      <alignment horizontal="center"/>
      <protection/>
    </xf>
    <xf numFmtId="166" fontId="37" fillId="19" borderId="12" xfId="52" applyNumberFormat="1" applyFont="1" applyFill="1" applyBorder="1" applyAlignment="1" applyProtection="1">
      <alignment horizontal="center"/>
      <protection/>
    </xf>
    <xf numFmtId="166" fontId="38" fillId="0" borderId="10" xfId="52" applyNumberFormat="1" applyFont="1" applyFill="1" applyBorder="1" applyAlignment="1" applyProtection="1">
      <alignment/>
      <protection/>
    </xf>
    <xf numFmtId="166" fontId="38" fillId="23" borderId="10" xfId="52" applyNumberFormat="1" applyFont="1" applyFill="1" applyBorder="1" applyAlignment="1" applyProtection="1">
      <alignment/>
      <protection/>
    </xf>
    <xf numFmtId="166" fontId="38" fillId="19" borderId="10" xfId="52" applyNumberFormat="1" applyFont="1" applyFill="1" applyBorder="1" applyAlignment="1" applyProtection="1">
      <alignment/>
      <protection/>
    </xf>
    <xf numFmtId="166" fontId="38" fillId="20" borderId="10" xfId="52" applyNumberFormat="1" applyFont="1" applyFill="1" applyBorder="1" applyAlignment="1" applyProtection="1">
      <alignment/>
      <protection/>
    </xf>
    <xf numFmtId="166" fontId="38" fillId="0" borderId="10" xfId="52" applyNumberFormat="1" applyFont="1" applyFill="1" applyBorder="1" applyAlignment="1" applyProtection="1">
      <alignment horizontal="center"/>
      <protection/>
    </xf>
    <xf numFmtId="166" fontId="38" fillId="23" borderId="10" xfId="52" applyNumberFormat="1" applyFont="1" applyFill="1" applyBorder="1" applyAlignment="1" applyProtection="1">
      <alignment horizontal="center"/>
      <protection/>
    </xf>
    <xf numFmtId="0" fontId="9" fillId="0" borderId="13" xfId="49" applyNumberFormat="1" applyFont="1" applyFill="1" applyBorder="1" applyAlignment="1" applyProtection="1">
      <alignment horizontal="center" vertical="center"/>
      <protection/>
    </xf>
    <xf numFmtId="0" fontId="9" fillId="0" borderId="10" xfId="49" applyNumberFormat="1" applyFont="1" applyFill="1" applyBorder="1" applyAlignment="1" applyProtection="1">
      <alignment horizontal="center" vertical="center" wrapText="1"/>
      <protection/>
    </xf>
    <xf numFmtId="0" fontId="14" fillId="0" borderId="14" xfId="49" applyNumberFormat="1" applyFont="1" applyFill="1" applyBorder="1" applyAlignment="1" applyProtection="1">
      <alignment horizontal="center" vertical="center"/>
      <protection/>
    </xf>
    <xf numFmtId="166" fontId="37" fillId="0" borderId="14" xfId="52" applyNumberFormat="1" applyFont="1" applyFill="1" applyBorder="1" applyAlignment="1" applyProtection="1">
      <alignment horizontal="center" vertical="center"/>
      <protection/>
    </xf>
    <xf numFmtId="0" fontId="14" fillId="0" borderId="15" xfId="49" applyNumberFormat="1" applyFont="1" applyFill="1" applyBorder="1" applyAlignment="1" applyProtection="1">
      <alignment horizontal="center"/>
      <protection/>
    </xf>
    <xf numFmtId="166" fontId="37" fillId="0" borderId="15" xfId="52" applyNumberFormat="1" applyFont="1" applyFill="1" applyBorder="1" applyAlignment="1" applyProtection="1">
      <alignment horizontal="center"/>
      <protection/>
    </xf>
    <xf numFmtId="166" fontId="38" fillId="0" borderId="13" xfId="52" applyNumberFormat="1" applyFont="1" applyFill="1" applyBorder="1" applyAlignment="1" applyProtection="1">
      <alignment/>
      <protection/>
    </xf>
    <xf numFmtId="166" fontId="38" fillId="23" borderId="16" xfId="52" applyNumberFormat="1" applyFont="1" applyFill="1" applyBorder="1" applyAlignment="1" applyProtection="1">
      <alignment/>
      <protection/>
    </xf>
    <xf numFmtId="0" fontId="10" fillId="0" borderId="10" xfId="49" applyNumberFormat="1" applyFont="1" applyFill="1" applyBorder="1" applyAlignment="1" applyProtection="1">
      <alignment horizontal="center"/>
      <protection/>
    </xf>
    <xf numFmtId="166" fontId="38" fillId="0" borderId="17" xfId="52" applyNumberFormat="1" applyFont="1" applyFill="1" applyBorder="1" applyAlignment="1" applyProtection="1">
      <alignment horizontal="center"/>
      <protection/>
    </xf>
    <xf numFmtId="0" fontId="0" fillId="20" borderId="10" xfId="49" applyNumberFormat="1" applyFont="1" applyFill="1" applyBorder="1" applyAlignment="1" applyProtection="1">
      <alignment horizontal="center"/>
      <protection/>
    </xf>
    <xf numFmtId="166" fontId="38" fillId="20" borderId="17" xfId="52" applyNumberFormat="1" applyFont="1" applyFill="1" applyBorder="1" applyAlignment="1" applyProtection="1">
      <alignment horizontal="center"/>
      <protection/>
    </xf>
    <xf numFmtId="166" fontId="38" fillId="20" borderId="10" xfId="52" applyNumberFormat="1" applyFont="1" applyFill="1" applyBorder="1" applyAlignment="1" applyProtection="1">
      <alignment horizontal="center"/>
      <protection/>
    </xf>
    <xf numFmtId="0" fontId="0" fillId="25" borderId="10" xfId="49" applyNumberFormat="1" applyFont="1" applyFill="1" applyBorder="1" applyAlignment="1" applyProtection="1">
      <alignment horizontal="center"/>
      <protection/>
    </xf>
    <xf numFmtId="166" fontId="38" fillId="25" borderId="17" xfId="52" applyNumberFormat="1" applyFont="1" applyFill="1" applyBorder="1" applyAlignment="1" applyProtection="1">
      <alignment horizontal="center"/>
      <protection/>
    </xf>
    <xf numFmtId="166" fontId="38" fillId="25" borderId="10" xfId="52" applyNumberFormat="1" applyFont="1" applyFill="1" applyBorder="1" applyAlignment="1" applyProtection="1">
      <alignment horizontal="center"/>
      <protection/>
    </xf>
    <xf numFmtId="0" fontId="10" fillId="23" borderId="10" xfId="49" applyNumberFormat="1" applyFont="1" applyFill="1" applyBorder="1" applyAlignment="1" applyProtection="1">
      <alignment horizontal="center"/>
      <protection/>
    </xf>
    <xf numFmtId="166" fontId="38" fillId="23" borderId="17" xfId="52" applyNumberFormat="1" applyFont="1" applyFill="1" applyBorder="1" applyAlignment="1" applyProtection="1">
      <alignment horizontal="center"/>
      <protection/>
    </xf>
    <xf numFmtId="0" fontId="0" fillId="23" borderId="10" xfId="49" applyNumberFormat="1" applyFont="1" applyFill="1" applyBorder="1" applyAlignment="1" applyProtection="1">
      <alignment horizontal="center"/>
      <protection/>
    </xf>
    <xf numFmtId="0" fontId="10" fillId="25" borderId="10" xfId="49" applyNumberFormat="1" applyFont="1" applyFill="1" applyBorder="1" applyAlignment="1" applyProtection="1">
      <alignment horizontal="center"/>
      <protection/>
    </xf>
    <xf numFmtId="0" fontId="10" fillId="26" borderId="10" xfId="49" applyNumberFormat="1" applyFont="1" applyFill="1" applyBorder="1" applyAlignment="1" applyProtection="1">
      <alignment horizontal="center"/>
      <protection/>
    </xf>
    <xf numFmtId="166" fontId="39" fillId="23" borderId="17" xfId="52" applyNumberFormat="1" applyFont="1" applyFill="1" applyBorder="1" applyAlignment="1" applyProtection="1">
      <alignment horizontal="center"/>
      <protection/>
    </xf>
    <xf numFmtId="166" fontId="39" fillId="26" borderId="10" xfId="52" applyNumberFormat="1" applyFont="1" applyFill="1" applyBorder="1" applyAlignment="1" applyProtection="1">
      <alignment horizontal="center"/>
      <protection/>
    </xf>
    <xf numFmtId="0" fontId="10" fillId="19" borderId="11" xfId="49" applyNumberFormat="1" applyFont="1" applyFill="1" applyBorder="1" applyAlignment="1" applyProtection="1">
      <alignment horizontal="center"/>
      <protection/>
    </xf>
    <xf numFmtId="166" fontId="38" fillId="19" borderId="11" xfId="52" applyNumberFormat="1" applyFont="1" applyFill="1" applyBorder="1" applyAlignment="1" applyProtection="1">
      <alignment horizontal="center"/>
      <protection/>
    </xf>
    <xf numFmtId="167" fontId="38" fillId="19" borderId="11" xfId="52" applyNumberFormat="1" applyFont="1" applyFill="1" applyBorder="1" applyAlignment="1" applyProtection="1">
      <alignment horizontal="center"/>
      <protection/>
    </xf>
    <xf numFmtId="166" fontId="38" fillId="19" borderId="12" xfId="52" applyNumberFormat="1" applyFont="1" applyFill="1" applyBorder="1" applyAlignment="1" applyProtection="1">
      <alignment horizontal="center"/>
      <protection/>
    </xf>
    <xf numFmtId="49" fontId="10" fillId="25" borderId="10" xfId="49" applyNumberFormat="1" applyFont="1" applyFill="1" applyBorder="1" applyAlignment="1" applyProtection="1">
      <alignment horizontal="center"/>
      <protection/>
    </xf>
    <xf numFmtId="49" fontId="10" fillId="23" borderId="10" xfId="49" applyNumberFormat="1" applyFont="1" applyFill="1" applyBorder="1" applyAlignment="1" applyProtection="1">
      <alignment horizontal="center"/>
      <protection/>
    </xf>
    <xf numFmtId="0" fontId="10" fillId="23" borderId="13" xfId="49" applyNumberFormat="1" applyFont="1" applyFill="1" applyBorder="1" applyAlignment="1" applyProtection="1">
      <alignment horizontal="center" vertical="center"/>
      <protection/>
    </xf>
    <xf numFmtId="166" fontId="38" fillId="23" borderId="18" xfId="52" applyNumberFormat="1" applyFont="1" applyFill="1" applyBorder="1" applyAlignment="1" applyProtection="1">
      <alignment horizontal="center" vertical="center"/>
      <protection/>
    </xf>
    <xf numFmtId="166" fontId="38" fillId="23" borderId="13" xfId="52" applyNumberFormat="1" applyFont="1" applyFill="1" applyBorder="1" applyAlignment="1" applyProtection="1">
      <alignment horizontal="center" vertical="center"/>
      <protection/>
    </xf>
    <xf numFmtId="166" fontId="38" fillId="0" borderId="13" xfId="52" applyNumberFormat="1" applyFont="1" applyFill="1" applyBorder="1" applyAlignment="1" applyProtection="1">
      <alignment horizontal="center" vertical="center"/>
      <protection/>
    </xf>
    <xf numFmtId="0" fontId="10" fillId="0" borderId="10" xfId="49" applyNumberFormat="1" applyFont="1" applyFill="1" applyBorder="1" applyAlignment="1" applyProtection="1">
      <alignment horizontal="center" vertical="center"/>
      <protection/>
    </xf>
    <xf numFmtId="166" fontId="38" fillId="0" borderId="17" xfId="52" applyNumberFormat="1" applyFont="1" applyFill="1" applyBorder="1" applyAlignment="1" applyProtection="1">
      <alignment horizontal="center" vertical="center"/>
      <protection/>
    </xf>
    <xf numFmtId="166" fontId="38" fillId="0" borderId="10" xfId="52" applyNumberFormat="1" applyFont="1" applyFill="1" applyBorder="1" applyAlignment="1" applyProtection="1">
      <alignment horizontal="center" vertical="center"/>
      <protection/>
    </xf>
    <xf numFmtId="49" fontId="0" fillId="20" borderId="10" xfId="49" applyNumberFormat="1" applyFont="1" applyFill="1" applyBorder="1" applyAlignment="1" applyProtection="1">
      <alignment horizontal="center"/>
      <protection/>
    </xf>
    <xf numFmtId="166" fontId="38" fillId="20" borderId="17" xfId="52" applyNumberFormat="1" applyFont="1" applyFill="1" applyBorder="1" applyAlignment="1" applyProtection="1">
      <alignment/>
      <protection/>
    </xf>
    <xf numFmtId="0" fontId="10" fillId="27" borderId="10" xfId="49" applyNumberFormat="1" applyFont="1" applyFill="1" applyBorder="1" applyAlignment="1" applyProtection="1">
      <alignment horizontal="center"/>
      <protection/>
    </xf>
    <xf numFmtId="166" fontId="38" fillId="23" borderId="17" xfId="52" applyNumberFormat="1" applyFont="1" applyFill="1" applyBorder="1" applyAlignment="1" applyProtection="1">
      <alignment/>
      <protection/>
    </xf>
    <xf numFmtId="166" fontId="38" fillId="27" borderId="10" xfId="52" applyNumberFormat="1" applyFont="1" applyFill="1" applyBorder="1" applyAlignment="1" applyProtection="1">
      <alignment horizontal="center"/>
      <protection/>
    </xf>
    <xf numFmtId="166" fontId="38" fillId="28" borderId="10" xfId="52" applyNumberFormat="1" applyFont="1" applyFill="1" applyBorder="1" applyAlignment="1" applyProtection="1">
      <alignment horizontal="center"/>
      <protection/>
    </xf>
    <xf numFmtId="0" fontId="0" fillId="0" borderId="10" xfId="49" applyNumberFormat="1" applyFont="1" applyFill="1" applyBorder="1" applyAlignment="1" applyProtection="1">
      <alignment horizontal="center"/>
      <protection/>
    </xf>
    <xf numFmtId="166" fontId="38" fillId="0" borderId="17" xfId="52" applyNumberFormat="1" applyFont="1" applyFill="1" applyBorder="1" applyAlignment="1" applyProtection="1">
      <alignment/>
      <protection/>
    </xf>
    <xf numFmtId="0" fontId="10" fillId="24" borderId="11" xfId="49" applyNumberFormat="1" applyFont="1" applyFill="1" applyBorder="1" applyAlignment="1" applyProtection="1">
      <alignment horizontal="center"/>
      <protection/>
    </xf>
    <xf numFmtId="166" fontId="38" fillId="24" borderId="11" xfId="52" applyNumberFormat="1" applyFont="1" applyFill="1" applyBorder="1" applyAlignment="1" applyProtection="1">
      <alignment horizontal="center"/>
      <protection/>
    </xf>
    <xf numFmtId="166" fontId="38" fillId="24" borderId="12" xfId="52" applyNumberFormat="1" applyFont="1" applyFill="1" applyBorder="1" applyAlignment="1" applyProtection="1">
      <alignment horizontal="center"/>
      <protection/>
    </xf>
    <xf numFmtId="0" fontId="0" fillId="19" borderId="10" xfId="49" applyNumberFormat="1" applyFont="1" applyFill="1" applyBorder="1" applyAlignment="1" applyProtection="1">
      <alignment horizontal="center"/>
      <protection/>
    </xf>
    <xf numFmtId="0" fontId="0" fillId="0" borderId="13" xfId="49" applyNumberFormat="1" applyFont="1" applyFill="1" applyBorder="1" applyAlignment="1" applyProtection="1">
      <alignment horizontal="center"/>
      <protection/>
    </xf>
    <xf numFmtId="166" fontId="38" fillId="0" borderId="18" xfId="52" applyNumberFormat="1" applyFont="1" applyFill="1" applyBorder="1" applyAlignment="1" applyProtection="1">
      <alignment horizontal="center"/>
      <protection/>
    </xf>
    <xf numFmtId="0" fontId="0" fillId="23" borderId="16" xfId="49" applyNumberFormat="1" applyFont="1" applyFill="1" applyBorder="1" applyAlignment="1" applyProtection="1">
      <alignment horizontal="center"/>
      <protection/>
    </xf>
    <xf numFmtId="166" fontId="38" fillId="23" borderId="19" xfId="52" applyNumberFormat="1" applyFont="1" applyFill="1" applyBorder="1" applyAlignment="1" applyProtection="1">
      <alignment horizontal="center"/>
      <protection/>
    </xf>
    <xf numFmtId="0" fontId="38" fillId="29" borderId="11" xfId="49" applyNumberFormat="1" applyFont="1" applyFill="1" applyBorder="1" applyAlignment="1" applyProtection="1">
      <alignment horizontal="center"/>
      <protection/>
    </xf>
    <xf numFmtId="166" fontId="38" fillId="14" borderId="11" xfId="52" applyNumberFormat="1" applyFont="1" applyFill="1" applyBorder="1" applyAlignment="1" applyProtection="1">
      <alignment horizontal="center"/>
      <protection/>
    </xf>
    <xf numFmtId="166" fontId="38" fillId="29" borderId="11" xfId="52" applyNumberFormat="1" applyFont="1" applyFill="1" applyBorder="1" applyAlignment="1" applyProtection="1">
      <alignment horizontal="center"/>
      <protection/>
    </xf>
    <xf numFmtId="167" fontId="38" fillId="29" borderId="10" xfId="52" applyNumberFormat="1" applyFont="1" applyFill="1" applyBorder="1" applyAlignment="1" applyProtection="1">
      <alignment horizontal="center"/>
      <protection/>
    </xf>
    <xf numFmtId="166" fontId="38" fillId="29" borderId="12" xfId="52" applyNumberFormat="1" applyFont="1" applyFill="1" applyBorder="1" applyAlignment="1" applyProtection="1">
      <alignment horizontal="center"/>
      <protection/>
    </xf>
    <xf numFmtId="166" fontId="10" fillId="0" borderId="10" xfId="52" applyNumberFormat="1" applyFont="1" applyFill="1" applyBorder="1" applyAlignment="1" applyProtection="1">
      <alignment horizontal="center"/>
      <protection/>
    </xf>
    <xf numFmtId="166" fontId="11" fillId="0" borderId="10" xfId="52" applyNumberFormat="1" applyFont="1" applyFill="1" applyBorder="1" applyAlignment="1" applyProtection="1">
      <alignment horizontal="center"/>
      <protection/>
    </xf>
    <xf numFmtId="166" fontId="10" fillId="20" borderId="10" xfId="52" applyNumberFormat="1" applyFont="1" applyFill="1" applyBorder="1" applyAlignment="1" applyProtection="1">
      <alignment horizontal="center"/>
      <protection/>
    </xf>
    <xf numFmtId="166" fontId="11" fillId="20" borderId="10" xfId="52" applyNumberFormat="1" applyFont="1" applyFill="1" applyBorder="1" applyAlignment="1" applyProtection="1">
      <alignment horizontal="center"/>
      <protection/>
    </xf>
    <xf numFmtId="166" fontId="10" fillId="25" borderId="10" xfId="52" applyNumberFormat="1" applyFont="1" applyFill="1" applyBorder="1" applyAlignment="1" applyProtection="1">
      <alignment horizontal="center"/>
      <protection/>
    </xf>
    <xf numFmtId="166" fontId="11" fillId="25" borderId="10" xfId="52" applyNumberFormat="1" applyFont="1" applyFill="1" applyBorder="1" applyAlignment="1" applyProtection="1">
      <alignment horizontal="center"/>
      <protection/>
    </xf>
    <xf numFmtId="166" fontId="10" fillId="23" borderId="10" xfId="52" applyNumberFormat="1" applyFont="1" applyFill="1" applyBorder="1" applyAlignment="1" applyProtection="1">
      <alignment horizontal="center"/>
      <protection/>
    </xf>
    <xf numFmtId="166" fontId="11" fillId="23" borderId="10" xfId="52" applyNumberFormat="1" applyFont="1" applyFill="1" applyBorder="1" applyAlignment="1" applyProtection="1">
      <alignment horizontal="center"/>
      <protection/>
    </xf>
    <xf numFmtId="166" fontId="11" fillId="14" borderId="11" xfId="52" applyNumberFormat="1" applyFont="1" applyFill="1" applyBorder="1" applyAlignment="1" applyProtection="1">
      <alignment horizontal="center"/>
      <protection/>
    </xf>
    <xf numFmtId="166" fontId="38" fillId="14" borderId="10" xfId="52" applyNumberFormat="1" applyFont="1" applyFill="1" applyBorder="1" applyAlignment="1" applyProtection="1">
      <alignment horizontal="center"/>
      <protection/>
    </xf>
    <xf numFmtId="166" fontId="11" fillId="26" borderId="10" xfId="52" applyNumberFormat="1" applyFont="1" applyFill="1" applyBorder="1" applyAlignment="1" applyProtection="1">
      <alignment horizontal="center"/>
      <protection/>
    </xf>
    <xf numFmtId="0" fontId="10" fillId="14" borderId="11" xfId="49" applyNumberFormat="1" applyFont="1" applyFill="1" applyBorder="1" applyAlignment="1" applyProtection="1">
      <alignment horizontal="center"/>
      <protection/>
    </xf>
    <xf numFmtId="166" fontId="38" fillId="14" borderId="12" xfId="52" applyNumberFormat="1" applyFont="1" applyFill="1" applyBorder="1" applyAlignment="1" applyProtection="1">
      <alignment horizontal="center"/>
      <protection/>
    </xf>
    <xf numFmtId="0" fontId="10" fillId="0" borderId="10" xfId="52" applyNumberFormat="1" applyFont="1" applyFill="1" applyBorder="1" applyAlignment="1" applyProtection="1">
      <alignment horizontal="center"/>
      <protection/>
    </xf>
    <xf numFmtId="0" fontId="10" fillId="30" borderId="10" xfId="49" applyNumberFormat="1" applyFont="1" applyFill="1" applyBorder="1" applyAlignment="1" applyProtection="1">
      <alignment horizontal="center"/>
      <protection/>
    </xf>
    <xf numFmtId="166" fontId="38" fillId="30" borderId="10" xfId="52" applyNumberFormat="1" applyFont="1" applyFill="1" applyBorder="1" applyAlignment="1" applyProtection="1">
      <alignment horizontal="center"/>
      <protection/>
    </xf>
    <xf numFmtId="166" fontId="11" fillId="24" borderId="11" xfId="52" applyNumberFormat="1" applyFont="1" applyFill="1" applyBorder="1" applyAlignment="1" applyProtection="1">
      <alignment/>
      <protection/>
    </xf>
    <xf numFmtId="166" fontId="11" fillId="19" borderId="11" xfId="52" applyNumberFormat="1" applyFont="1" applyFill="1" applyBorder="1" applyAlignment="1" applyProtection="1">
      <alignment horizontal="center"/>
      <protection/>
    </xf>
    <xf numFmtId="167" fontId="11" fillId="0" borderId="10" xfId="52" applyNumberFormat="1" applyFont="1" applyFill="1" applyBorder="1" applyAlignment="1" applyProtection="1">
      <alignment horizontal="center"/>
      <protection/>
    </xf>
    <xf numFmtId="167" fontId="11" fillId="23" borderId="10" xfId="52" applyNumberFormat="1" applyFont="1" applyFill="1" applyBorder="1" applyAlignment="1" applyProtection="1">
      <alignment horizontal="center"/>
      <protection/>
    </xf>
    <xf numFmtId="166" fontId="11" fillId="19" borderId="11" xfId="52" applyNumberFormat="1" applyFont="1" applyFill="1" applyBorder="1" applyAlignment="1" applyProtection="1">
      <alignment/>
      <protection/>
    </xf>
    <xf numFmtId="167" fontId="11" fillId="19" borderId="11" xfId="52" applyNumberFormat="1" applyFont="1" applyFill="1" applyBorder="1" applyAlignment="1" applyProtection="1">
      <alignment horizontal="center"/>
      <protection/>
    </xf>
    <xf numFmtId="166" fontId="38" fillId="19" borderId="10" xfId="52" applyNumberFormat="1" applyFont="1" applyFill="1" applyBorder="1" applyAlignment="1" applyProtection="1">
      <alignment horizontal="center"/>
      <protection/>
    </xf>
    <xf numFmtId="167" fontId="11" fillId="23" borderId="13" xfId="52" applyNumberFormat="1" applyFont="1" applyFill="1" applyBorder="1" applyAlignment="1" applyProtection="1">
      <alignment horizontal="center"/>
      <protection/>
    </xf>
    <xf numFmtId="166" fontId="38" fillId="23" borderId="13" xfId="52" applyNumberFormat="1" applyFont="1" applyFill="1" applyBorder="1" applyAlignment="1" applyProtection="1">
      <alignment/>
      <protection/>
    </xf>
    <xf numFmtId="167" fontId="11" fillId="0" borderId="0" xfId="52" applyNumberFormat="1" applyFont="1" applyFill="1" applyBorder="1" applyAlignment="1" applyProtection="1">
      <alignment horizontal="center"/>
      <protection/>
    </xf>
    <xf numFmtId="166" fontId="38" fillId="0" borderId="0" xfId="52" applyNumberFormat="1" applyFont="1" applyFill="1" applyBorder="1" applyAlignment="1" applyProtection="1">
      <alignment/>
      <protection/>
    </xf>
    <xf numFmtId="167" fontId="11" fillId="0" borderId="20" xfId="52" applyNumberFormat="1" applyFont="1" applyFill="1" applyBorder="1" applyAlignment="1" applyProtection="1">
      <alignment horizontal="center"/>
      <protection/>
    </xf>
    <xf numFmtId="166" fontId="38" fillId="0" borderId="20" xfId="52" applyNumberFormat="1" applyFont="1" applyFill="1" applyBorder="1" applyAlignment="1" applyProtection="1">
      <alignment/>
      <protection/>
    </xf>
    <xf numFmtId="166" fontId="41" fillId="0" borderId="14" xfId="52" applyNumberFormat="1" applyFont="1" applyFill="1" applyBorder="1" applyAlignment="1" applyProtection="1">
      <alignment horizontal="center" vertical="center"/>
      <protection/>
    </xf>
    <xf numFmtId="166" fontId="41" fillId="0" borderId="21" xfId="52" applyNumberFormat="1" applyFont="1" applyFill="1" applyBorder="1" applyAlignment="1" applyProtection="1">
      <alignment horizontal="center" vertical="center"/>
      <protection/>
    </xf>
    <xf numFmtId="166" fontId="41" fillId="0" borderId="15" xfId="52" applyNumberFormat="1" applyFont="1" applyFill="1" applyBorder="1" applyAlignment="1" applyProtection="1">
      <alignment horizontal="center" vertical="center"/>
      <protection/>
    </xf>
    <xf numFmtId="166" fontId="41" fillId="0" borderId="22" xfId="52" applyNumberFormat="1" applyFont="1" applyFill="1" applyBorder="1" applyAlignment="1" applyProtection="1">
      <alignment horizontal="center" vertical="center"/>
      <protection/>
    </xf>
    <xf numFmtId="168" fontId="37" fillId="23" borderId="23" xfId="52" applyNumberFormat="1" applyFont="1" applyFill="1" applyBorder="1" applyAlignment="1" applyProtection="1">
      <alignment horizontal="center" vertical="center"/>
      <protection/>
    </xf>
    <xf numFmtId="166" fontId="37" fillId="23" borderId="24" xfId="52" applyNumberFormat="1" applyFont="1" applyFill="1" applyBorder="1" applyAlignment="1" applyProtection="1">
      <alignment horizontal="center" vertical="center"/>
      <protection/>
    </xf>
    <xf numFmtId="166" fontId="41" fillId="0" borderId="25" xfId="52" applyNumberFormat="1" applyFont="1" applyFill="1" applyBorder="1" applyAlignment="1" applyProtection="1">
      <alignment horizontal="center" vertical="center"/>
      <protection/>
    </xf>
    <xf numFmtId="166" fontId="38" fillId="0" borderId="26" xfId="52" applyNumberFormat="1" applyFont="1" applyFill="1" applyBorder="1" applyAlignment="1" applyProtection="1">
      <alignment horizontal="center"/>
      <protection/>
    </xf>
    <xf numFmtId="166" fontId="38" fillId="23" borderId="26" xfId="52" applyNumberFormat="1" applyFont="1" applyFill="1" applyBorder="1" applyAlignment="1" applyProtection="1">
      <alignment horizontal="center"/>
      <protection/>
    </xf>
    <xf numFmtId="166" fontId="38" fillId="25" borderId="26" xfId="52" applyNumberFormat="1" applyFont="1" applyFill="1" applyBorder="1" applyAlignment="1" applyProtection="1">
      <alignment horizontal="center"/>
      <protection/>
    </xf>
    <xf numFmtId="166" fontId="39" fillId="26" borderId="26" xfId="52" applyNumberFormat="1" applyFont="1" applyFill="1" applyBorder="1" applyAlignment="1" applyProtection="1">
      <alignment horizontal="center"/>
      <protection/>
    </xf>
    <xf numFmtId="166" fontId="38" fillId="20" borderId="26" xfId="52" applyNumberFormat="1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35" fillId="0" borderId="10" xfId="44" applyFont="1" applyBorder="1" applyAlignment="1" applyProtection="1">
      <alignment horizontal="center"/>
      <protection/>
    </xf>
    <xf numFmtId="0" fontId="9" fillId="0" borderId="10" xfId="44" applyFont="1" applyBorder="1" applyAlignment="1" applyProtection="1">
      <alignment horizontal="center" vertical="center"/>
      <protection/>
    </xf>
    <xf numFmtId="0" fontId="9" fillId="0" borderId="10" xfId="44" applyFont="1" applyBorder="1" applyAlignment="1" applyProtection="1">
      <alignment horizontal="center" vertical="center" wrapText="1"/>
      <protection/>
    </xf>
    <xf numFmtId="9" fontId="9" fillId="0" borderId="10" xfId="56" applyFont="1" applyBorder="1" applyAlignment="1" applyProtection="1">
      <alignment horizontal="center" vertical="center" wrapText="1"/>
      <protection/>
    </xf>
    <xf numFmtId="0" fontId="9" fillId="0" borderId="10" xfId="44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35" fillId="0" borderId="13" xfId="44" applyFont="1" applyBorder="1" applyAlignment="1" applyProtection="1">
      <alignment horizontal="center"/>
      <protection/>
    </xf>
    <xf numFmtId="0" fontId="9" fillId="0" borderId="13" xfId="44" applyFont="1" applyBorder="1" applyAlignment="1" applyProtection="1">
      <alignment horizontal="center" vertical="center"/>
      <protection/>
    </xf>
    <xf numFmtId="0" fontId="9" fillId="0" borderId="13" xfId="44" applyFont="1" applyBorder="1" applyAlignment="1" applyProtection="1">
      <alignment horizontal="center" vertical="center" wrapText="1"/>
      <protection/>
    </xf>
    <xf numFmtId="9" fontId="9" fillId="0" borderId="13" xfId="56" applyFont="1" applyBorder="1" applyAlignment="1" applyProtection="1">
      <alignment horizontal="center" vertical="center" wrapText="1"/>
      <protection/>
    </xf>
    <xf numFmtId="0" fontId="9" fillId="0" borderId="13" xfId="44" applyFont="1" applyFill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37" fillId="24" borderId="27" xfId="44" applyFont="1" applyFill="1" applyBorder="1" applyAlignment="1" applyProtection="1">
      <alignment horizontal="center"/>
      <protection/>
    </xf>
    <xf numFmtId="0" fontId="39" fillId="24" borderId="11" xfId="44" applyFont="1" applyFill="1" applyBorder="1" applyProtection="1">
      <alignment/>
      <protection/>
    </xf>
    <xf numFmtId="9" fontId="5" fillId="19" borderId="11" xfId="56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9" fillId="19" borderId="27" xfId="44" applyFont="1" applyFill="1" applyBorder="1" applyAlignment="1" applyProtection="1">
      <alignment horizontal="center"/>
      <protection/>
    </xf>
    <xf numFmtId="0" fontId="39" fillId="19" borderId="11" xfId="44" applyFont="1" applyFill="1" applyBorder="1" applyProtection="1">
      <alignment/>
      <protection/>
    </xf>
    <xf numFmtId="0" fontId="0" fillId="19" borderId="11" xfId="49" applyNumberFormat="1" applyFont="1" applyFill="1" applyBorder="1" applyAlignment="1" applyProtection="1">
      <alignment horizontal="center"/>
      <protection/>
    </xf>
    <xf numFmtId="166" fontId="38" fillId="19" borderId="11" xfId="52" applyNumberFormat="1" applyFont="1" applyFill="1" applyBorder="1" applyAlignment="1" applyProtection="1">
      <alignment/>
      <protection/>
    </xf>
    <xf numFmtId="9" fontId="0" fillId="19" borderId="11" xfId="56" applyNumberFormat="1" applyFont="1" applyFill="1" applyBorder="1" applyAlignment="1" applyProtection="1">
      <alignment horizontal="center"/>
      <protection/>
    </xf>
    <xf numFmtId="166" fontId="38" fillId="31" borderId="12" xfId="52" applyNumberFormat="1" applyFont="1" applyFill="1" applyBorder="1" applyAlignment="1" applyProtection="1">
      <alignment horizontal="center"/>
      <protection/>
    </xf>
    <xf numFmtId="0" fontId="39" fillId="0" borderId="10" xfId="44" applyFont="1" applyBorder="1" applyAlignment="1" applyProtection="1">
      <alignment horizontal="center"/>
      <protection/>
    </xf>
    <xf numFmtId="0" fontId="10" fillId="0" borderId="10" xfId="44" applyFont="1" applyBorder="1" applyProtection="1">
      <alignment/>
      <protection/>
    </xf>
    <xf numFmtId="9" fontId="1" fillId="0" borderId="10" xfId="56" applyFont="1" applyBorder="1" applyAlignment="1" applyProtection="1">
      <alignment horizontal="center"/>
      <protection/>
    </xf>
    <xf numFmtId="0" fontId="39" fillId="0" borderId="10" xfId="44" applyFont="1" applyFill="1" applyBorder="1" applyAlignment="1" applyProtection="1">
      <alignment horizontal="center"/>
      <protection/>
    </xf>
    <xf numFmtId="0" fontId="10" fillId="0" borderId="10" xfId="44" applyFont="1" applyFill="1" applyBorder="1" applyProtection="1">
      <alignment/>
      <protection/>
    </xf>
    <xf numFmtId="9" fontId="0" fillId="0" borderId="10" xfId="56" applyNumberFormat="1" applyFont="1" applyFill="1" applyBorder="1" applyAlignment="1" applyProtection="1">
      <alignment horizontal="center"/>
      <protection/>
    </xf>
    <xf numFmtId="166" fontId="38" fillId="32" borderId="10" xfId="52" applyNumberFormat="1" applyFont="1" applyFill="1" applyBorder="1" applyAlignment="1" applyProtection="1">
      <alignment horizontal="center"/>
      <protection/>
    </xf>
    <xf numFmtId="0" fontId="39" fillId="33" borderId="10" xfId="44" applyFont="1" applyFill="1" applyBorder="1" applyAlignment="1" applyProtection="1">
      <alignment horizontal="center"/>
      <protection/>
    </xf>
    <xf numFmtId="0" fontId="0" fillId="23" borderId="10" xfId="44" applyFont="1" applyFill="1" applyBorder="1" applyProtection="1">
      <alignment/>
      <protection/>
    </xf>
    <xf numFmtId="9" fontId="0" fillId="20" borderId="10" xfId="56" applyFont="1" applyFill="1" applyBorder="1" applyAlignment="1" applyProtection="1">
      <alignment horizontal="center"/>
      <protection/>
    </xf>
    <xf numFmtId="0" fontId="39" fillId="23" borderId="10" xfId="44" applyFont="1" applyFill="1" applyBorder="1" applyAlignment="1" applyProtection="1">
      <alignment horizontal="center"/>
      <protection/>
    </xf>
    <xf numFmtId="0" fontId="10" fillId="23" borderId="10" xfId="44" applyFont="1" applyFill="1" applyBorder="1" applyProtection="1">
      <alignment/>
      <protection/>
    </xf>
    <xf numFmtId="9" fontId="0" fillId="23" borderId="10" xfId="56" applyNumberFormat="1" applyFont="1" applyFill="1" applyBorder="1" applyAlignment="1" applyProtection="1">
      <alignment horizontal="center"/>
      <protection/>
    </xf>
    <xf numFmtId="0" fontId="1" fillId="0" borderId="10" xfId="44" applyFont="1" applyBorder="1" applyAlignment="1" applyProtection="1">
      <alignment horizontal="center"/>
      <protection/>
    </xf>
    <xf numFmtId="0" fontId="0" fillId="32" borderId="10" xfId="44" applyFont="1" applyFill="1" applyBorder="1" applyProtection="1">
      <alignment/>
      <protection/>
    </xf>
    <xf numFmtId="0" fontId="10" fillId="32" borderId="10" xfId="49" applyNumberFormat="1" applyFont="1" applyFill="1" applyBorder="1" applyAlignment="1" applyProtection="1">
      <alignment horizontal="center"/>
      <protection/>
    </xf>
    <xf numFmtId="166" fontId="38" fillId="32" borderId="17" xfId="52" applyNumberFormat="1" applyFont="1" applyFill="1" applyBorder="1" applyAlignment="1" applyProtection="1">
      <alignment horizontal="center"/>
      <protection/>
    </xf>
    <xf numFmtId="9" fontId="1" fillId="32" borderId="10" xfId="56" applyNumberFormat="1" applyFont="1" applyFill="1" applyBorder="1" applyAlignment="1" applyProtection="1">
      <alignment horizontal="center"/>
      <protection/>
    </xf>
    <xf numFmtId="0" fontId="1" fillId="33" borderId="10" xfId="44" applyFont="1" applyFill="1" applyBorder="1" applyAlignment="1" applyProtection="1">
      <alignment horizontal="center"/>
      <protection/>
    </xf>
    <xf numFmtId="0" fontId="0" fillId="20" borderId="10" xfId="44" applyFont="1" applyFill="1" applyBorder="1" applyProtection="1">
      <alignment/>
      <protection/>
    </xf>
    <xf numFmtId="9" fontId="1" fillId="20" borderId="10" xfId="56" applyFont="1" applyFill="1" applyBorder="1" applyAlignment="1" applyProtection="1">
      <alignment horizontal="center"/>
      <protection/>
    </xf>
    <xf numFmtId="0" fontId="39" fillId="23" borderId="13" xfId="44" applyFont="1" applyFill="1" applyBorder="1" applyAlignment="1" applyProtection="1">
      <alignment horizontal="center"/>
      <protection/>
    </xf>
    <xf numFmtId="0" fontId="10" fillId="23" borderId="13" xfId="44" applyFont="1" applyFill="1" applyBorder="1" applyProtection="1">
      <alignment/>
      <protection/>
    </xf>
    <xf numFmtId="0" fontId="0" fillId="23" borderId="13" xfId="49" applyNumberFormat="1" applyFont="1" applyFill="1" applyBorder="1" applyAlignment="1" applyProtection="1">
      <alignment horizontal="center"/>
      <protection/>
    </xf>
    <xf numFmtId="166" fontId="38" fillId="23" borderId="18" xfId="52" applyNumberFormat="1" applyFont="1" applyFill="1" applyBorder="1" applyAlignment="1" applyProtection="1">
      <alignment/>
      <protection/>
    </xf>
    <xf numFmtId="9" fontId="0" fillId="23" borderId="13" xfId="56" applyNumberFormat="1" applyFont="1" applyFill="1" applyBorder="1" applyAlignment="1" applyProtection="1">
      <alignment horizontal="center"/>
      <protection/>
    </xf>
    <xf numFmtId="166" fontId="38" fillId="32" borderId="13" xfId="52" applyNumberFormat="1" applyFont="1" applyFill="1" applyBorder="1" applyAlignment="1" applyProtection="1">
      <alignment horizontal="center"/>
      <protection/>
    </xf>
    <xf numFmtId="0" fontId="1" fillId="32" borderId="10" xfId="44" applyFont="1" applyFill="1" applyBorder="1" applyAlignment="1" applyProtection="1">
      <alignment horizontal="center"/>
      <protection/>
    </xf>
    <xf numFmtId="0" fontId="0" fillId="25" borderId="10" xfId="44" applyFont="1" applyFill="1" applyBorder="1" applyProtection="1">
      <alignment/>
      <protection/>
    </xf>
    <xf numFmtId="9" fontId="1" fillId="25" borderId="10" xfId="56" applyFont="1" applyFill="1" applyBorder="1" applyAlignment="1" applyProtection="1">
      <alignment horizontal="center"/>
      <protection/>
    </xf>
    <xf numFmtId="0" fontId="39" fillId="0" borderId="16" xfId="44" applyFont="1" applyFill="1" applyBorder="1" applyAlignment="1" applyProtection="1">
      <alignment horizontal="center"/>
      <protection/>
    </xf>
    <xf numFmtId="0" fontId="10" fillId="0" borderId="16" xfId="44" applyFont="1" applyFill="1" applyBorder="1" applyProtection="1">
      <alignment/>
      <protection/>
    </xf>
    <xf numFmtId="0" fontId="0" fillId="0" borderId="16" xfId="49" applyNumberFormat="1" applyFont="1" applyFill="1" applyBorder="1" applyAlignment="1" applyProtection="1">
      <alignment horizontal="center"/>
      <protection/>
    </xf>
    <xf numFmtId="166" fontId="38" fillId="0" borderId="19" xfId="52" applyNumberFormat="1" applyFont="1" applyFill="1" applyBorder="1" applyAlignment="1" applyProtection="1">
      <alignment/>
      <protection/>
    </xf>
    <xf numFmtId="9" fontId="0" fillId="0" borderId="16" xfId="56" applyNumberFormat="1" applyFont="1" applyFill="1" applyBorder="1" applyAlignment="1" applyProtection="1">
      <alignment horizontal="center"/>
      <protection/>
    </xf>
    <xf numFmtId="166" fontId="38" fillId="0" borderId="16" xfId="52" applyNumberFormat="1" applyFont="1" applyFill="1" applyBorder="1" applyAlignment="1" applyProtection="1">
      <alignment/>
      <protection/>
    </xf>
    <xf numFmtId="166" fontId="38" fillId="32" borderId="16" xfId="52" applyNumberFormat="1" applyFont="1" applyFill="1" applyBorder="1" applyAlignment="1" applyProtection="1">
      <alignment horizontal="center"/>
      <protection/>
    </xf>
    <xf numFmtId="0" fontId="10" fillId="34" borderId="10" xfId="44" applyFont="1" applyFill="1" applyBorder="1" applyAlignment="1" applyProtection="1">
      <alignment vertical="center"/>
      <protection/>
    </xf>
    <xf numFmtId="0" fontId="10" fillId="34" borderId="10" xfId="49" applyNumberFormat="1" applyFont="1" applyFill="1" applyBorder="1" applyAlignment="1" applyProtection="1">
      <alignment horizontal="center"/>
      <protection/>
    </xf>
    <xf numFmtId="166" fontId="38" fillId="34" borderId="17" xfId="52" applyNumberFormat="1" applyFont="1" applyFill="1" applyBorder="1" applyAlignment="1" applyProtection="1">
      <alignment horizontal="center"/>
      <protection/>
    </xf>
    <xf numFmtId="9" fontId="1" fillId="34" borderId="10" xfId="56" applyNumberFormat="1" applyFont="1" applyFill="1" applyBorder="1" applyAlignment="1" applyProtection="1">
      <alignment horizontal="center"/>
      <protection/>
    </xf>
    <xf numFmtId="166" fontId="38" fillId="34" borderId="10" xfId="52" applyNumberFormat="1" applyFont="1" applyFill="1" applyBorder="1" applyAlignment="1" applyProtection="1">
      <alignment horizontal="center"/>
      <protection/>
    </xf>
    <xf numFmtId="9" fontId="1" fillId="23" borderId="10" xfId="56" applyNumberFormat="1" applyFont="1" applyFill="1" applyBorder="1" applyAlignment="1" applyProtection="1">
      <alignment horizontal="center"/>
      <protection/>
    </xf>
    <xf numFmtId="0" fontId="39" fillId="32" borderId="10" xfId="44" applyFont="1" applyFill="1" applyBorder="1" applyAlignment="1" applyProtection="1">
      <alignment horizontal="center"/>
      <protection/>
    </xf>
    <xf numFmtId="0" fontId="0" fillId="25" borderId="10" xfId="44" applyFont="1" applyFill="1" applyBorder="1" applyAlignment="1" applyProtection="1">
      <alignment vertical="center"/>
      <protection/>
    </xf>
    <xf numFmtId="0" fontId="9" fillId="19" borderId="27" xfId="44" applyFont="1" applyFill="1" applyBorder="1" applyAlignment="1" applyProtection="1">
      <alignment horizontal="center"/>
      <protection/>
    </xf>
    <xf numFmtId="0" fontId="14" fillId="31" borderId="11" xfId="49" applyNumberFormat="1" applyFont="1" applyFill="1" applyBorder="1" applyAlignment="1" applyProtection="1">
      <alignment horizontal="center"/>
      <protection/>
    </xf>
    <xf numFmtId="166" fontId="37" fillId="31" borderId="11" xfId="52" applyNumberFormat="1" applyFont="1" applyFill="1" applyBorder="1" applyAlignment="1" applyProtection="1">
      <alignment horizontal="center"/>
      <protection/>
    </xf>
    <xf numFmtId="9" fontId="5" fillId="31" borderId="11" xfId="56" applyNumberFormat="1" applyFont="1" applyFill="1" applyBorder="1" applyAlignment="1" applyProtection="1">
      <alignment horizontal="center"/>
      <protection/>
    </xf>
    <xf numFmtId="0" fontId="10" fillId="25" borderId="10" xfId="44" applyFont="1" applyFill="1" applyBorder="1" applyProtection="1">
      <alignment/>
      <protection/>
    </xf>
    <xf numFmtId="9" fontId="1" fillId="0" borderId="10" xfId="56" applyNumberFormat="1" applyFont="1" applyFill="1" applyBorder="1" applyAlignment="1" applyProtection="1">
      <alignment horizontal="center"/>
      <protection/>
    </xf>
    <xf numFmtId="0" fontId="0" fillId="34" borderId="10" xfId="44" applyFont="1" applyFill="1" applyBorder="1" applyProtection="1">
      <alignment/>
      <protection/>
    </xf>
    <xf numFmtId="9" fontId="1" fillId="23" borderId="10" xfId="56" applyFont="1" applyFill="1" applyBorder="1" applyAlignment="1" applyProtection="1">
      <alignment horizontal="center"/>
      <protection/>
    </xf>
    <xf numFmtId="9" fontId="0" fillId="23" borderId="10" xfId="56" applyFont="1" applyFill="1" applyBorder="1" applyAlignment="1" applyProtection="1">
      <alignment horizontal="center"/>
      <protection/>
    </xf>
    <xf numFmtId="0" fontId="39" fillId="20" borderId="10" xfId="44" applyFont="1" applyFill="1" applyBorder="1" applyAlignment="1" applyProtection="1">
      <alignment horizontal="center"/>
      <protection/>
    </xf>
    <xf numFmtId="0" fontId="10" fillId="20" borderId="10" xfId="44" applyFont="1" applyFill="1" applyBorder="1" applyProtection="1">
      <alignment/>
      <protection/>
    </xf>
    <xf numFmtId="9" fontId="0" fillId="25" borderId="10" xfId="56" applyFont="1" applyFill="1" applyBorder="1" applyAlignment="1" applyProtection="1">
      <alignment horizontal="center"/>
      <protection/>
    </xf>
    <xf numFmtId="0" fontId="10" fillId="32" borderId="10" xfId="44" applyFont="1" applyFill="1" applyBorder="1" applyProtection="1">
      <alignment/>
      <protection/>
    </xf>
    <xf numFmtId="0" fontId="0" fillId="32" borderId="10" xfId="49" applyNumberFormat="1" applyFont="1" applyFill="1" applyBorder="1" applyAlignment="1" applyProtection="1">
      <alignment horizontal="center"/>
      <protection/>
    </xf>
    <xf numFmtId="166" fontId="38" fillId="32" borderId="17" xfId="52" applyNumberFormat="1" applyFont="1" applyFill="1" applyBorder="1" applyAlignment="1" applyProtection="1">
      <alignment/>
      <protection/>
    </xf>
    <xf numFmtId="166" fontId="38" fillId="32" borderId="10" xfId="52" applyNumberFormat="1" applyFont="1" applyFill="1" applyBorder="1" applyAlignment="1" applyProtection="1">
      <alignment/>
      <protection/>
    </xf>
    <xf numFmtId="0" fontId="1" fillId="23" borderId="10" xfId="44" applyFont="1" applyFill="1" applyBorder="1" applyAlignment="1" applyProtection="1">
      <alignment horizontal="center"/>
      <protection/>
    </xf>
    <xf numFmtId="9" fontId="0" fillId="32" borderId="10" xfId="56" applyNumberFormat="1" applyFont="1" applyFill="1" applyBorder="1" applyAlignment="1" applyProtection="1">
      <alignment horizontal="center"/>
      <protection/>
    </xf>
    <xf numFmtId="0" fontId="1" fillId="25" borderId="10" xfId="44" applyFont="1" applyFill="1" applyBorder="1" applyAlignment="1" applyProtection="1">
      <alignment horizontal="center"/>
      <protection/>
    </xf>
    <xf numFmtId="0" fontId="39" fillId="27" borderId="10" xfId="44" applyFont="1" applyFill="1" applyBorder="1" applyAlignment="1" applyProtection="1">
      <alignment horizontal="center"/>
      <protection/>
    </xf>
    <xf numFmtId="9" fontId="0" fillId="0" borderId="10" xfId="56" applyFont="1" applyFill="1" applyBorder="1" applyAlignment="1" applyProtection="1">
      <alignment horizontal="center"/>
      <protection/>
    </xf>
    <xf numFmtId="0" fontId="0" fillId="33" borderId="10" xfId="49" applyNumberFormat="1" applyFont="1" applyFill="1" applyBorder="1" applyAlignment="1" applyProtection="1">
      <alignment horizontal="center"/>
      <protection/>
    </xf>
    <xf numFmtId="166" fontId="38" fillId="33" borderId="17" xfId="52" applyNumberFormat="1" applyFont="1" applyFill="1" applyBorder="1" applyAlignment="1" applyProtection="1">
      <alignment/>
      <protection/>
    </xf>
    <xf numFmtId="9" fontId="0" fillId="33" borderId="10" xfId="56" applyNumberFormat="1" applyFont="1" applyFill="1" applyBorder="1" applyAlignment="1" applyProtection="1">
      <alignment horizontal="center"/>
      <protection/>
    </xf>
    <xf numFmtId="166" fontId="38" fillId="33" borderId="10" xfId="52" applyNumberFormat="1" applyFont="1" applyFill="1" applyBorder="1" applyAlignment="1" applyProtection="1">
      <alignment/>
      <protection/>
    </xf>
    <xf numFmtId="0" fontId="39" fillId="24" borderId="27" xfId="44" applyFont="1" applyFill="1" applyBorder="1" applyAlignment="1" applyProtection="1">
      <alignment horizontal="center"/>
      <protection/>
    </xf>
    <xf numFmtId="9" fontId="0" fillId="19" borderId="11" xfId="56" applyFont="1" applyFill="1" applyBorder="1" applyAlignment="1" applyProtection="1">
      <alignment horizontal="center"/>
      <protection/>
    </xf>
    <xf numFmtId="0" fontId="1" fillId="19" borderId="27" xfId="44" applyFont="1" applyFill="1" applyBorder="1" applyAlignment="1" applyProtection="1">
      <alignment horizontal="center"/>
      <protection/>
    </xf>
    <xf numFmtId="0" fontId="1" fillId="19" borderId="11" xfId="44" applyFont="1" applyFill="1" applyBorder="1" applyProtection="1">
      <alignment/>
      <protection/>
    </xf>
    <xf numFmtId="9" fontId="1" fillId="19" borderId="11" xfId="56" applyFont="1" applyFill="1" applyBorder="1" applyAlignment="1" applyProtection="1">
      <alignment horizontal="center"/>
      <protection/>
    </xf>
    <xf numFmtId="9" fontId="0" fillId="0" borderId="10" xfId="56" applyFont="1" applyBorder="1" applyAlignment="1" applyProtection="1">
      <alignment horizontal="center"/>
      <protection/>
    </xf>
    <xf numFmtId="0" fontId="39" fillId="19" borderId="10" xfId="44" applyFont="1" applyFill="1" applyBorder="1" applyAlignment="1" applyProtection="1">
      <alignment horizontal="center"/>
      <protection/>
    </xf>
    <xf numFmtId="0" fontId="39" fillId="19" borderId="10" xfId="44" applyFont="1" applyFill="1" applyBorder="1" applyProtection="1">
      <alignment/>
      <protection/>
    </xf>
    <xf numFmtId="9" fontId="1" fillId="19" borderId="10" xfId="56" applyFont="1" applyFill="1" applyBorder="1" applyAlignment="1" applyProtection="1">
      <alignment horizontal="center"/>
      <protection/>
    </xf>
    <xf numFmtId="0" fontId="10" fillId="34" borderId="10" xfId="44" applyFont="1" applyFill="1" applyBorder="1" applyProtection="1">
      <alignment/>
      <protection/>
    </xf>
    <xf numFmtId="9" fontId="1" fillId="0" borderId="10" xfId="56" applyFont="1" applyFill="1" applyBorder="1" applyAlignment="1" applyProtection="1">
      <alignment horizontal="center"/>
      <protection/>
    </xf>
    <xf numFmtId="0" fontId="39" fillId="0" borderId="13" xfId="44" applyFont="1" applyFill="1" applyBorder="1" applyAlignment="1" applyProtection="1">
      <alignment horizontal="center"/>
      <protection/>
    </xf>
    <xf numFmtId="0" fontId="10" fillId="0" borderId="13" xfId="44" applyFont="1" applyFill="1" applyBorder="1" applyProtection="1">
      <alignment/>
      <protection/>
    </xf>
    <xf numFmtId="9" fontId="0" fillId="0" borderId="13" xfId="56" applyFont="1" applyFill="1" applyBorder="1" applyAlignment="1" applyProtection="1">
      <alignment horizontal="center"/>
      <protection/>
    </xf>
    <xf numFmtId="166" fontId="38" fillId="0" borderId="13" xfId="52" applyNumberFormat="1" applyFont="1" applyFill="1" applyBorder="1" applyAlignment="1" applyProtection="1">
      <alignment horizontal="center"/>
      <protection/>
    </xf>
    <xf numFmtId="0" fontId="39" fillId="23" borderId="16" xfId="44" applyFont="1" applyFill="1" applyBorder="1" applyAlignment="1" applyProtection="1">
      <alignment horizontal="center"/>
      <protection/>
    </xf>
    <xf numFmtId="0" fontId="10" fillId="23" borderId="16" xfId="44" applyFont="1" applyFill="1" applyBorder="1" applyProtection="1">
      <alignment/>
      <protection/>
    </xf>
    <xf numFmtId="9" fontId="0" fillId="23" borderId="16" xfId="56" applyFont="1" applyFill="1" applyBorder="1" applyAlignment="1" applyProtection="1">
      <alignment horizontal="center"/>
      <protection/>
    </xf>
    <xf numFmtId="166" fontId="38" fillId="0" borderId="16" xfId="52" applyNumberFormat="1" applyFont="1" applyFill="1" applyBorder="1" applyAlignment="1" applyProtection="1">
      <alignment horizontal="center"/>
      <protection/>
    </xf>
    <xf numFmtId="0" fontId="1" fillId="23" borderId="13" xfId="44" applyFont="1" applyFill="1" applyBorder="1" applyAlignment="1" applyProtection="1">
      <alignment horizontal="center" vertical="center"/>
      <protection/>
    </xf>
    <xf numFmtId="0" fontId="0" fillId="23" borderId="13" xfId="44" applyFont="1" applyFill="1" applyBorder="1" applyAlignment="1" applyProtection="1">
      <alignment horizontal="left" vertical="center" wrapText="1" shrinkToFit="1"/>
      <protection/>
    </xf>
    <xf numFmtId="9" fontId="1" fillId="23" borderId="13" xfId="56" applyFont="1" applyFill="1" applyBorder="1" applyAlignment="1" applyProtection="1">
      <alignment horizontal="center" vertical="center"/>
      <protection/>
    </xf>
    <xf numFmtId="0" fontId="1" fillId="0" borderId="10" xfId="44" applyFont="1" applyFill="1" applyBorder="1" applyAlignment="1" applyProtection="1">
      <alignment horizontal="center" vertical="center"/>
      <protection/>
    </xf>
    <xf numFmtId="0" fontId="0" fillId="0" borderId="10" xfId="44" applyFont="1" applyFill="1" applyBorder="1" applyAlignment="1" applyProtection="1">
      <alignment horizontal="left" vertical="center" shrinkToFit="1"/>
      <protection/>
    </xf>
    <xf numFmtId="9" fontId="1" fillId="0" borderId="10" xfId="56" applyFont="1" applyFill="1" applyBorder="1" applyAlignment="1" applyProtection="1">
      <alignment horizontal="center" vertical="center"/>
      <protection/>
    </xf>
    <xf numFmtId="0" fontId="10" fillId="27" borderId="10" xfId="44" applyFont="1" applyFill="1" applyBorder="1" applyProtection="1">
      <alignment/>
      <protection/>
    </xf>
    <xf numFmtId="9" fontId="1" fillId="33" borderId="10" xfId="56" applyNumberFormat="1" applyFont="1" applyFill="1" applyBorder="1" applyAlignment="1" applyProtection="1">
      <alignment horizontal="center"/>
      <protection/>
    </xf>
    <xf numFmtId="166" fontId="38" fillId="0" borderId="18" xfId="52" applyNumberFormat="1" applyFont="1" applyFill="1" applyBorder="1" applyAlignment="1" applyProtection="1">
      <alignment/>
      <protection/>
    </xf>
    <xf numFmtId="9" fontId="1" fillId="0" borderId="13" xfId="56" applyFont="1" applyFill="1" applyBorder="1" applyAlignment="1" applyProtection="1">
      <alignment horizontal="center"/>
      <protection/>
    </xf>
    <xf numFmtId="44" fontId="1" fillId="23" borderId="17" xfId="50" applyFont="1" applyFill="1" applyBorder="1" applyAlignment="1" applyProtection="1">
      <alignment horizontal="center"/>
      <protection/>
    </xf>
    <xf numFmtId="0" fontId="35" fillId="0" borderId="10" xfId="44" applyFont="1" applyBorder="1" applyAlignment="1" applyProtection="1">
      <alignment horizont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38" fillId="29" borderId="27" xfId="44" applyFont="1" applyFill="1" applyBorder="1" applyAlignment="1" applyProtection="1">
      <alignment horizontal="center"/>
      <protection/>
    </xf>
    <xf numFmtId="0" fontId="39" fillId="29" borderId="11" xfId="44" applyFont="1" applyFill="1" applyBorder="1" applyProtection="1">
      <alignment/>
      <protection/>
    </xf>
    <xf numFmtId="9" fontId="0" fillId="14" borderId="11" xfId="56" applyFont="1" applyFill="1" applyBorder="1" applyAlignment="1" applyProtection="1">
      <alignment horizontal="center"/>
      <protection/>
    </xf>
    <xf numFmtId="0" fontId="0" fillId="0" borderId="10" xfId="56" applyNumberFormat="1" applyFont="1" applyBorder="1" applyAlignment="1" applyProtection="1">
      <alignment horizontal="center"/>
      <protection/>
    </xf>
    <xf numFmtId="0" fontId="0" fillId="20" borderId="10" xfId="56" applyNumberFormat="1" applyFont="1" applyFill="1" applyBorder="1" applyAlignment="1" applyProtection="1">
      <alignment horizontal="center"/>
      <protection/>
    </xf>
    <xf numFmtId="166" fontId="10" fillId="32" borderId="10" xfId="52" applyNumberFormat="1" applyFont="1" applyFill="1" applyBorder="1" applyAlignment="1" applyProtection="1">
      <alignment horizontal="center"/>
      <protection/>
    </xf>
    <xf numFmtId="0" fontId="0" fillId="32" borderId="10" xfId="56" applyNumberFormat="1" applyFont="1" applyFill="1" applyBorder="1" applyAlignment="1" applyProtection="1">
      <alignment horizontal="center"/>
      <protection/>
    </xf>
    <xf numFmtId="166" fontId="11" fillId="32" borderId="10" xfId="52" applyNumberFormat="1" applyFont="1" applyFill="1" applyBorder="1" applyAlignment="1" applyProtection="1">
      <alignment horizontal="center"/>
      <protection/>
    </xf>
    <xf numFmtId="166" fontId="38" fillId="32" borderId="26" xfId="52" applyNumberFormat="1" applyFont="1" applyFill="1" applyBorder="1" applyAlignment="1" applyProtection="1">
      <alignment horizontal="center"/>
      <protection/>
    </xf>
    <xf numFmtId="0" fontId="39" fillId="30" borderId="10" xfId="44" applyFont="1" applyFill="1" applyBorder="1" applyAlignment="1" applyProtection="1">
      <alignment horizontal="center"/>
      <protection/>
    </xf>
    <xf numFmtId="0" fontId="10" fillId="30" borderId="10" xfId="44" applyFont="1" applyFill="1" applyBorder="1" applyProtection="1">
      <alignment/>
      <protection/>
    </xf>
    <xf numFmtId="0" fontId="0" fillId="25" borderId="10" xfId="56" applyNumberFormat="1" applyFont="1" applyFill="1" applyBorder="1" applyAlignment="1" applyProtection="1">
      <alignment horizontal="center"/>
      <protection/>
    </xf>
    <xf numFmtId="166" fontId="10" fillId="34" borderId="10" xfId="52" applyNumberFormat="1" applyFont="1" applyFill="1" applyBorder="1" applyAlignment="1" applyProtection="1">
      <alignment horizontal="center"/>
      <protection/>
    </xf>
    <xf numFmtId="0" fontId="0" fillId="34" borderId="10" xfId="56" applyNumberFormat="1" applyFont="1" applyFill="1" applyBorder="1" applyAlignment="1" applyProtection="1">
      <alignment horizontal="center"/>
      <protection/>
    </xf>
    <xf numFmtId="166" fontId="11" fillId="34" borderId="10" xfId="52" applyNumberFormat="1" applyFont="1" applyFill="1" applyBorder="1" applyAlignment="1" applyProtection="1">
      <alignment horizontal="center"/>
      <protection/>
    </xf>
    <xf numFmtId="166" fontId="38" fillId="34" borderId="26" xfId="52" applyNumberFormat="1" applyFont="1" applyFill="1" applyBorder="1" applyAlignment="1" applyProtection="1">
      <alignment horizontal="center"/>
      <protection/>
    </xf>
    <xf numFmtId="0" fontId="39" fillId="34" borderId="10" xfId="44" applyFont="1" applyFill="1" applyBorder="1" applyAlignment="1" applyProtection="1">
      <alignment horizontal="center"/>
      <protection/>
    </xf>
    <xf numFmtId="0" fontId="0" fillId="0" borderId="10" xfId="44" applyFont="1" applyFill="1" applyBorder="1" applyProtection="1">
      <alignment/>
      <protection/>
    </xf>
    <xf numFmtId="0" fontId="0" fillId="23" borderId="10" xfId="56" applyNumberFormat="1" applyFont="1" applyFill="1" applyBorder="1" applyAlignment="1" applyProtection="1">
      <alignment horizontal="center"/>
      <protection/>
    </xf>
    <xf numFmtId="0" fontId="1" fillId="31" borderId="11" xfId="44" applyFont="1" applyFill="1" applyBorder="1" applyProtection="1">
      <alignment/>
      <protection/>
    </xf>
    <xf numFmtId="0" fontId="10" fillId="31" borderId="11" xfId="49" applyNumberFormat="1" applyFont="1" applyFill="1" applyBorder="1" applyAlignment="1" applyProtection="1">
      <alignment horizontal="center"/>
      <protection/>
    </xf>
    <xf numFmtId="166" fontId="38" fillId="31" borderId="11" xfId="52" applyNumberFormat="1" applyFont="1" applyFill="1" applyBorder="1" applyAlignment="1" applyProtection="1">
      <alignment horizontal="center"/>
      <protection/>
    </xf>
    <xf numFmtId="9" fontId="1" fillId="31" borderId="11" xfId="56" applyNumberFormat="1" applyFont="1" applyFill="1" applyBorder="1" applyAlignment="1" applyProtection="1">
      <alignment horizontal="center"/>
      <protection/>
    </xf>
    <xf numFmtId="0" fontId="1" fillId="14" borderId="27" xfId="44" applyFont="1" applyFill="1" applyBorder="1" applyAlignment="1" applyProtection="1">
      <alignment horizontal="center"/>
      <protection/>
    </xf>
    <xf numFmtId="0" fontId="39" fillId="14" borderId="11" xfId="44" applyFont="1" applyFill="1" applyBorder="1" applyProtection="1">
      <alignment/>
      <protection/>
    </xf>
    <xf numFmtId="0" fontId="0" fillId="14" borderId="11" xfId="56" applyNumberFormat="1" applyFont="1" applyFill="1" applyBorder="1" applyAlignment="1" applyProtection="1">
      <alignment horizontal="center"/>
      <protection/>
    </xf>
    <xf numFmtId="9" fontId="0" fillId="34" borderId="10" xfId="56" applyNumberFormat="1" applyFont="1" applyFill="1" applyBorder="1" applyAlignment="1" applyProtection="1">
      <alignment horizontal="center"/>
      <protection/>
    </xf>
    <xf numFmtId="0" fontId="1" fillId="32" borderId="13" xfId="44" applyFont="1" applyFill="1" applyBorder="1" applyAlignment="1" applyProtection="1">
      <alignment horizontal="center"/>
      <protection/>
    </xf>
    <xf numFmtId="0" fontId="10" fillId="25" borderId="13" xfId="44" applyFont="1" applyFill="1" applyBorder="1" applyProtection="1">
      <alignment/>
      <protection/>
    </xf>
    <xf numFmtId="0" fontId="10" fillId="32" borderId="13" xfId="49" applyNumberFormat="1" applyFont="1" applyFill="1" applyBorder="1" applyAlignment="1" applyProtection="1">
      <alignment horizontal="center"/>
      <protection/>
    </xf>
    <xf numFmtId="166" fontId="38" fillId="32" borderId="18" xfId="52" applyNumberFormat="1" applyFont="1" applyFill="1" applyBorder="1" applyAlignment="1" applyProtection="1">
      <alignment horizontal="center"/>
      <protection/>
    </xf>
    <xf numFmtId="9" fontId="1" fillId="32" borderId="13" xfId="56" applyNumberFormat="1" applyFont="1" applyFill="1" applyBorder="1" applyAlignment="1" applyProtection="1">
      <alignment horizontal="center"/>
      <protection/>
    </xf>
    <xf numFmtId="0" fontId="0" fillId="34" borderId="16" xfId="44" applyFont="1" applyFill="1" applyBorder="1" applyProtection="1">
      <alignment/>
      <protection/>
    </xf>
    <xf numFmtId="0" fontId="10" fillId="34" borderId="16" xfId="49" applyNumberFormat="1" applyFont="1" applyFill="1" applyBorder="1" applyAlignment="1" applyProtection="1">
      <alignment horizontal="center"/>
      <protection/>
    </xf>
    <xf numFmtId="166" fontId="38" fillId="34" borderId="19" xfId="52" applyNumberFormat="1" applyFont="1" applyFill="1" applyBorder="1" applyAlignment="1" applyProtection="1">
      <alignment horizontal="center"/>
      <protection/>
    </xf>
    <xf numFmtId="9" fontId="1" fillId="34" borderId="16" xfId="56" applyNumberFormat="1" applyFont="1" applyFill="1" applyBorder="1" applyAlignment="1" applyProtection="1">
      <alignment horizontal="center"/>
      <protection/>
    </xf>
    <xf numFmtId="166" fontId="38" fillId="34" borderId="16" xfId="52" applyNumberFormat="1" applyFont="1" applyFill="1" applyBorder="1" applyAlignment="1" applyProtection="1">
      <alignment horizontal="center"/>
      <protection/>
    </xf>
    <xf numFmtId="0" fontId="39" fillId="26" borderId="10" xfId="44" applyFont="1" applyFill="1" applyBorder="1" applyAlignment="1" applyProtection="1">
      <alignment horizontal="center"/>
      <protection/>
    </xf>
    <xf numFmtId="0" fontId="10" fillId="26" borderId="10" xfId="44" applyFont="1" applyFill="1" applyBorder="1" applyProtection="1">
      <alignment/>
      <protection/>
    </xf>
    <xf numFmtId="0" fontId="10" fillId="33" borderId="10" xfId="44" applyFont="1" applyFill="1" applyBorder="1" applyProtection="1">
      <alignment/>
      <protection/>
    </xf>
    <xf numFmtId="166" fontId="10" fillId="33" borderId="10" xfId="52" applyNumberFormat="1" applyFont="1" applyFill="1" applyBorder="1" applyAlignment="1" applyProtection="1">
      <alignment horizontal="center"/>
      <protection/>
    </xf>
    <xf numFmtId="0" fontId="0" fillId="33" borderId="10" xfId="56" applyNumberFormat="1" applyFont="1" applyFill="1" applyBorder="1" applyAlignment="1" applyProtection="1">
      <alignment horizontal="center"/>
      <protection/>
    </xf>
    <xf numFmtId="166" fontId="11" fillId="33" borderId="10" xfId="52" applyNumberFormat="1" applyFont="1" applyFill="1" applyBorder="1" applyAlignment="1" applyProtection="1">
      <alignment horizontal="center"/>
      <protection/>
    </xf>
    <xf numFmtId="166" fontId="38" fillId="33" borderId="10" xfId="52" applyNumberFormat="1" applyFont="1" applyFill="1" applyBorder="1" applyAlignment="1" applyProtection="1">
      <alignment horizontal="center"/>
      <protection/>
    </xf>
    <xf numFmtId="166" fontId="38" fillId="33" borderId="26" xfId="52" applyNumberFormat="1" applyFont="1" applyFill="1" applyBorder="1" applyAlignment="1" applyProtection="1">
      <alignment horizontal="center"/>
      <protection/>
    </xf>
    <xf numFmtId="0" fontId="1" fillId="31" borderId="27" xfId="44" applyFont="1" applyFill="1" applyBorder="1" applyAlignment="1" applyProtection="1">
      <alignment horizontal="center"/>
      <protection/>
    </xf>
    <xf numFmtId="0" fontId="1" fillId="31" borderId="11" xfId="44" applyFont="1" applyFill="1" applyBorder="1" applyAlignment="1" applyProtection="1">
      <alignment horizontal="left"/>
      <protection/>
    </xf>
    <xf numFmtId="0" fontId="0" fillId="31" borderId="11" xfId="49" applyNumberFormat="1" applyFont="1" applyFill="1" applyBorder="1" applyAlignment="1" applyProtection="1">
      <alignment horizontal="center"/>
      <protection/>
    </xf>
    <xf numFmtId="9" fontId="0" fillId="31" borderId="11" xfId="56" applyNumberFormat="1" applyFont="1" applyFill="1" applyBorder="1" applyAlignment="1" applyProtection="1">
      <alignment horizontal="center"/>
      <protection/>
    </xf>
    <xf numFmtId="0" fontId="10" fillId="33" borderId="10" xfId="49" applyNumberFormat="1" applyFont="1" applyFill="1" applyBorder="1" applyAlignment="1" applyProtection="1">
      <alignment horizontal="center"/>
      <protection/>
    </xf>
    <xf numFmtId="166" fontId="38" fillId="33" borderId="17" xfId="52" applyNumberFormat="1" applyFont="1" applyFill="1" applyBorder="1" applyAlignment="1" applyProtection="1">
      <alignment horizontal="center"/>
      <protection/>
    </xf>
    <xf numFmtId="0" fontId="10" fillId="0" borderId="10" xfId="44" applyFont="1" applyFill="1" applyBorder="1" applyAlignment="1" applyProtection="1">
      <alignment vertical="center"/>
      <protection/>
    </xf>
    <xf numFmtId="0" fontId="10" fillId="24" borderId="27" xfId="44" applyFont="1" applyFill="1" applyBorder="1" applyAlignment="1" applyProtection="1">
      <alignment horizontal="center"/>
      <protection/>
    </xf>
    <xf numFmtId="0" fontId="39" fillId="24" borderId="11" xfId="44" applyFont="1" applyFill="1" applyBorder="1" applyAlignment="1" applyProtection="1">
      <alignment horizontal="left"/>
      <protection/>
    </xf>
    <xf numFmtId="166" fontId="11" fillId="32" borderId="10" xfId="52" applyNumberFormat="1" applyFont="1" applyFill="1" applyBorder="1" applyAlignment="1" applyProtection="1" quotePrefix="1">
      <alignment horizontal="center"/>
      <protection/>
    </xf>
    <xf numFmtId="166" fontId="11" fillId="34" borderId="10" xfId="52" applyNumberFormat="1" applyFont="1" applyFill="1" applyBorder="1" applyAlignment="1" applyProtection="1" quotePrefix="1">
      <alignment horizontal="center"/>
      <protection/>
    </xf>
    <xf numFmtId="0" fontId="1" fillId="14" borderId="11" xfId="44" applyFont="1" applyFill="1" applyBorder="1" applyProtection="1">
      <alignment/>
      <protection/>
    </xf>
    <xf numFmtId="9" fontId="1" fillId="14" borderId="11" xfId="56" applyFont="1" applyFill="1" applyBorder="1" applyAlignment="1" applyProtection="1">
      <alignment horizontal="center"/>
      <protection/>
    </xf>
    <xf numFmtId="0" fontId="10" fillId="19" borderId="27" xfId="44" applyFont="1" applyFill="1" applyBorder="1" applyAlignment="1" applyProtection="1">
      <alignment horizontal="center"/>
      <protection/>
    </xf>
    <xf numFmtId="0" fontId="39" fillId="19" borderId="11" xfId="44" applyFont="1" applyFill="1" applyBorder="1" applyAlignment="1" applyProtection="1">
      <alignment horizontal="left"/>
      <protection/>
    </xf>
    <xf numFmtId="166" fontId="11" fillId="31" borderId="11" xfId="52" applyNumberFormat="1" applyFont="1" applyFill="1" applyBorder="1" applyAlignment="1" applyProtection="1">
      <alignment horizontal="center"/>
      <protection/>
    </xf>
    <xf numFmtId="0" fontId="10" fillId="34" borderId="10" xfId="52" applyNumberFormat="1" applyFont="1" applyFill="1" applyBorder="1" applyAlignment="1" applyProtection="1">
      <alignment horizontal="center"/>
      <protection/>
    </xf>
    <xf numFmtId="44" fontId="40" fillId="34" borderId="10" xfId="50" applyFont="1" applyFill="1" applyBorder="1" applyAlignment="1" applyProtection="1">
      <alignment horizontal="center"/>
      <protection/>
    </xf>
    <xf numFmtId="44" fontId="40" fillId="0" borderId="10" xfId="5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" fillId="23" borderId="13" xfId="44" applyFont="1" applyFill="1" applyBorder="1" applyAlignment="1" applyProtection="1">
      <alignment horizontal="center"/>
      <protection/>
    </xf>
    <xf numFmtId="0" fontId="0" fillId="23" borderId="13" xfId="44" applyFont="1" applyFill="1" applyBorder="1" applyProtection="1">
      <alignment/>
      <protection/>
    </xf>
    <xf numFmtId="0" fontId="10" fillId="34" borderId="13" xfId="49" applyNumberFormat="1" applyFont="1" applyFill="1" applyBorder="1" applyAlignment="1" applyProtection="1">
      <alignment horizontal="center"/>
      <protection/>
    </xf>
    <xf numFmtId="0" fontId="10" fillId="34" borderId="13" xfId="52" applyNumberFormat="1" applyFont="1" applyFill="1" applyBorder="1" applyAlignment="1" applyProtection="1">
      <alignment horizontal="center"/>
      <protection/>
    </xf>
    <xf numFmtId="44" fontId="40" fillId="34" borderId="13" xfId="50" applyFont="1" applyFill="1" applyBorder="1" applyAlignment="1" applyProtection="1">
      <alignment horizontal="center"/>
      <protection/>
    </xf>
    <xf numFmtId="166" fontId="38" fillId="34" borderId="13" xfId="52" applyNumberFormat="1" applyFont="1" applyFill="1" applyBorder="1" applyAlignment="1" applyProtection="1">
      <alignment horizontal="center"/>
      <protection/>
    </xf>
    <xf numFmtId="166" fontId="38" fillId="34" borderId="28" xfId="52" applyNumberFormat="1" applyFont="1" applyFill="1" applyBorder="1" applyAlignment="1" applyProtection="1">
      <alignment horizontal="center"/>
      <protection/>
    </xf>
    <xf numFmtId="0" fontId="9" fillId="0" borderId="29" xfId="44" applyFont="1" applyFill="1" applyBorder="1" applyAlignment="1" applyProtection="1">
      <alignment horizontal="center"/>
      <protection/>
    </xf>
    <xf numFmtId="0" fontId="5" fillId="0" borderId="14" xfId="44" applyFont="1" applyFill="1" applyBorder="1" applyProtection="1">
      <alignment/>
      <protection/>
    </xf>
    <xf numFmtId="9" fontId="9" fillId="0" borderId="14" xfId="56" applyFont="1" applyFill="1" applyBorder="1" applyAlignment="1" applyProtection="1">
      <alignment horizontal="center" vertical="center"/>
      <protection/>
    </xf>
    <xf numFmtId="0" fontId="36" fillId="0" borderId="30" xfId="44" applyFont="1" applyFill="1" applyBorder="1" applyAlignment="1" applyProtection="1">
      <alignment horizontal="center"/>
      <protection/>
    </xf>
    <xf numFmtId="0" fontId="14" fillId="0" borderId="15" xfId="44" applyFont="1" applyFill="1" applyBorder="1" applyProtection="1">
      <alignment/>
      <protection/>
    </xf>
    <xf numFmtId="9" fontId="5" fillId="0" borderId="15" xfId="56" applyFont="1" applyFill="1" applyBorder="1" applyAlignment="1" applyProtection="1">
      <alignment horizontal="center"/>
      <protection/>
    </xf>
    <xf numFmtId="9" fontId="0" fillId="23" borderId="13" xfId="56" applyFont="1" applyFill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39" fillId="0" borderId="34" xfId="44" applyFont="1" applyFill="1" applyBorder="1" applyAlignment="1" applyProtection="1">
      <alignment horizontal="center"/>
      <protection/>
    </xf>
    <xf numFmtId="0" fontId="10" fillId="0" borderId="20" xfId="44" applyFont="1" applyFill="1" applyBorder="1" applyProtection="1">
      <alignment/>
      <protection/>
    </xf>
    <xf numFmtId="9" fontId="0" fillId="0" borderId="20" xfId="56" applyFont="1" applyFill="1" applyBorder="1" applyAlignment="1" applyProtection="1">
      <alignment horizontal="center"/>
      <protection/>
    </xf>
    <xf numFmtId="166" fontId="38" fillId="0" borderId="35" xfId="52" applyNumberFormat="1" applyFont="1" applyFill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9" fillId="0" borderId="31" xfId="44" applyFont="1" applyFill="1" applyBorder="1" applyAlignment="1" applyProtection="1">
      <alignment horizontal="center"/>
      <protection/>
    </xf>
    <xf numFmtId="0" fontId="10" fillId="0" borderId="0" xfId="44" applyFont="1" applyFill="1" applyBorder="1" applyProtection="1">
      <alignment/>
      <protection/>
    </xf>
    <xf numFmtId="166" fontId="11" fillId="0" borderId="0" xfId="52" applyNumberFormat="1" applyFont="1" applyFill="1" applyBorder="1" applyAlignment="1" applyProtection="1">
      <alignment horizontal="center"/>
      <protection/>
    </xf>
    <xf numFmtId="9" fontId="0" fillId="0" borderId="0" xfId="56" applyFont="1" applyFill="1" applyBorder="1" applyAlignment="1" applyProtection="1">
      <alignment horizontal="center"/>
      <protection/>
    </xf>
    <xf numFmtId="166" fontId="38" fillId="0" borderId="33" xfId="52" applyNumberFormat="1" applyFont="1" applyFill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31" xfId="0" applyBorder="1" applyAlignment="1" applyProtection="1">
      <alignment/>
      <protection/>
    </xf>
    <xf numFmtId="0" fontId="8" fillId="0" borderId="36" xfId="0" applyFont="1" applyBorder="1" applyAlignment="1" applyProtection="1">
      <alignment/>
      <protection/>
    </xf>
    <xf numFmtId="0" fontId="8" fillId="0" borderId="37" xfId="0" applyFont="1" applyBorder="1" applyAlignment="1" applyProtection="1">
      <alignment/>
      <protection/>
    </xf>
    <xf numFmtId="0" fontId="8" fillId="0" borderId="38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/>
      <protection/>
    </xf>
    <xf numFmtId="0" fontId="0" fillId="0" borderId="3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4" fillId="0" borderId="36" xfId="0" applyFont="1" applyBorder="1" applyAlignment="1" applyProtection="1">
      <alignment/>
      <protection/>
    </xf>
    <xf numFmtId="0" fontId="4" fillId="0" borderId="38" xfId="0" applyFont="1" applyBorder="1" applyAlignment="1" applyProtection="1">
      <alignment/>
      <protection/>
    </xf>
    <xf numFmtId="0" fontId="36" fillId="0" borderId="0" xfId="44" applyFont="1" applyFill="1" applyBorder="1" applyAlignment="1" applyProtection="1">
      <alignment horizontal="center"/>
      <protection/>
    </xf>
    <xf numFmtId="0" fontId="14" fillId="0" borderId="0" xfId="44" applyFont="1" applyFill="1" applyBorder="1" applyProtection="1">
      <alignment/>
      <protection/>
    </xf>
    <xf numFmtId="0" fontId="5" fillId="0" borderId="0" xfId="49" applyNumberFormat="1" applyFont="1" applyFill="1" applyBorder="1" applyAlignment="1" applyProtection="1">
      <alignment horizontal="center"/>
      <protection/>
    </xf>
    <xf numFmtId="166" fontId="37" fillId="0" borderId="0" xfId="52" applyNumberFormat="1" applyFont="1" applyFill="1" applyBorder="1" applyAlignment="1" applyProtection="1">
      <alignment/>
      <protection/>
    </xf>
    <xf numFmtId="9" fontId="5" fillId="0" borderId="0" xfId="56" applyNumberFormat="1" applyFont="1" applyFill="1" applyBorder="1" applyAlignment="1" applyProtection="1">
      <alignment horizontal="center"/>
      <protection/>
    </xf>
    <xf numFmtId="167" fontId="37" fillId="0" borderId="0" xfId="52" applyNumberFormat="1" applyFont="1" applyFill="1" applyBorder="1" applyAlignment="1" applyProtection="1">
      <alignment horizontal="center"/>
      <protection/>
    </xf>
    <xf numFmtId="166" fontId="37" fillId="0" borderId="0" xfId="52" applyNumberFormat="1" applyFont="1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167" fontId="38" fillId="0" borderId="10" xfId="52" applyNumberFormat="1" applyFont="1" applyFill="1" applyBorder="1" applyAlignment="1" applyProtection="1">
      <alignment horizontal="center"/>
      <protection locked="0"/>
    </xf>
    <xf numFmtId="167" fontId="38" fillId="20" borderId="10" xfId="52" applyNumberFormat="1" applyFont="1" applyFill="1" applyBorder="1" applyAlignment="1" applyProtection="1">
      <alignment horizontal="center"/>
      <protection locked="0"/>
    </xf>
    <xf numFmtId="167" fontId="38" fillId="32" borderId="10" xfId="52" applyNumberFormat="1" applyFont="1" applyFill="1" applyBorder="1" applyAlignment="1" applyProtection="1">
      <alignment horizontal="center"/>
      <protection locked="0"/>
    </xf>
    <xf numFmtId="167" fontId="38" fillId="25" borderId="10" xfId="52" applyNumberFormat="1" applyFont="1" applyFill="1" applyBorder="1" applyAlignment="1" applyProtection="1">
      <alignment horizontal="center"/>
      <protection locked="0"/>
    </xf>
    <xf numFmtId="167" fontId="38" fillId="34" borderId="10" xfId="52" applyNumberFormat="1" applyFont="1" applyFill="1" applyBorder="1" applyAlignment="1" applyProtection="1">
      <alignment horizontal="center"/>
      <protection locked="0"/>
    </xf>
    <xf numFmtId="167" fontId="37" fillId="31" borderId="11" xfId="52" applyNumberFormat="1" applyFont="1" applyFill="1" applyBorder="1" applyAlignment="1" applyProtection="1">
      <alignment horizontal="center"/>
      <protection locked="0"/>
    </xf>
    <xf numFmtId="167" fontId="38" fillId="23" borderId="10" xfId="52" applyNumberFormat="1" applyFont="1" applyFill="1" applyBorder="1" applyAlignment="1" applyProtection="1">
      <alignment horizontal="center"/>
      <protection locked="0"/>
    </xf>
    <xf numFmtId="167" fontId="38" fillId="19" borderId="11" xfId="52" applyNumberFormat="1" applyFont="1" applyFill="1" applyBorder="1" applyAlignment="1" applyProtection="1">
      <alignment horizontal="center"/>
      <protection locked="0"/>
    </xf>
    <xf numFmtId="167" fontId="38" fillId="23" borderId="13" xfId="52" applyNumberFormat="1" applyFont="1" applyFill="1" applyBorder="1" applyAlignment="1" applyProtection="1">
      <alignment horizontal="center" vertical="center"/>
      <protection locked="0"/>
    </xf>
    <xf numFmtId="167" fontId="38" fillId="0" borderId="10" xfId="52" applyNumberFormat="1" applyFont="1" applyFill="1" applyBorder="1" applyAlignment="1" applyProtection="1">
      <alignment vertical="center"/>
      <protection locked="0"/>
    </xf>
    <xf numFmtId="167" fontId="38" fillId="23" borderId="13" xfId="52" applyNumberFormat="1" applyFont="1" applyFill="1" applyBorder="1" applyAlignment="1" applyProtection="1">
      <alignment horizontal="center"/>
      <protection locked="0"/>
    </xf>
    <xf numFmtId="167" fontId="38" fillId="0" borderId="16" xfId="52" applyNumberFormat="1" applyFont="1" applyFill="1" applyBorder="1" applyAlignment="1" applyProtection="1">
      <alignment horizontal="center"/>
      <protection locked="0"/>
    </xf>
    <xf numFmtId="167" fontId="38" fillId="27" borderId="10" xfId="52" applyNumberFormat="1" applyFont="1" applyFill="1" applyBorder="1" applyAlignment="1" applyProtection="1">
      <alignment horizontal="center"/>
      <protection locked="0"/>
    </xf>
    <xf numFmtId="167" fontId="38" fillId="33" borderId="10" xfId="52" applyNumberFormat="1" applyFont="1" applyFill="1" applyBorder="1" applyAlignment="1" applyProtection="1">
      <alignment horizontal="center"/>
      <protection locked="0"/>
    </xf>
    <xf numFmtId="167" fontId="38" fillId="24" borderId="11" xfId="52" applyNumberFormat="1" applyFont="1" applyFill="1" applyBorder="1" applyAlignment="1" applyProtection="1">
      <alignment horizontal="center"/>
      <protection locked="0"/>
    </xf>
    <xf numFmtId="167" fontId="38" fillId="19" borderId="10" xfId="52" applyNumberFormat="1" applyFont="1" applyFill="1" applyBorder="1" applyAlignment="1" applyProtection="1">
      <alignment horizontal="center"/>
      <protection locked="0"/>
    </xf>
    <xf numFmtId="167" fontId="38" fillId="0" borderId="13" xfId="52" applyNumberFormat="1" applyFont="1" applyFill="1" applyBorder="1" applyAlignment="1" applyProtection="1">
      <alignment horizontal="center"/>
      <protection locked="0"/>
    </xf>
    <xf numFmtId="167" fontId="38" fillId="23" borderId="16" xfId="52" applyNumberFormat="1" applyFont="1" applyFill="1" applyBorder="1" applyAlignment="1" applyProtection="1">
      <alignment horizontal="center"/>
      <protection locked="0"/>
    </xf>
    <xf numFmtId="9" fontId="0" fillId="23" borderId="10" xfId="56" applyFont="1" applyFill="1" applyBorder="1" applyAlignment="1" applyProtection="1">
      <alignment horizontal="center"/>
      <protection locked="0"/>
    </xf>
    <xf numFmtId="167" fontId="38" fillId="14" borderId="10" xfId="52" applyNumberFormat="1" applyFont="1" applyFill="1" applyBorder="1" applyAlignment="1" applyProtection="1">
      <alignment horizontal="center"/>
      <protection locked="0"/>
    </xf>
    <xf numFmtId="167" fontId="10" fillId="26" borderId="10" xfId="52" applyNumberFormat="1" applyFont="1" applyFill="1" applyBorder="1" applyAlignment="1" applyProtection="1">
      <alignment horizontal="center"/>
      <protection locked="0"/>
    </xf>
    <xf numFmtId="167" fontId="38" fillId="34" borderId="13" xfId="52" applyNumberFormat="1" applyFont="1" applyFill="1" applyBorder="1" applyAlignment="1" applyProtection="1">
      <alignment horizontal="center"/>
      <protection locked="0"/>
    </xf>
    <xf numFmtId="167" fontId="10" fillId="0" borderId="10" xfId="52" applyNumberFormat="1" applyFont="1" applyFill="1" applyBorder="1" applyAlignment="1" applyProtection="1">
      <alignment horizontal="center"/>
      <protection locked="0"/>
    </xf>
    <xf numFmtId="167" fontId="38" fillId="31" borderId="11" xfId="52" applyNumberFormat="1" applyFont="1" applyFill="1" applyBorder="1" applyAlignment="1" applyProtection="1">
      <alignment horizontal="center"/>
      <protection locked="0"/>
    </xf>
    <xf numFmtId="167" fontId="10" fillId="34" borderId="10" xfId="52" applyNumberFormat="1" applyFont="1" applyFill="1" applyBorder="1" applyAlignment="1" applyProtection="1">
      <alignment horizontal="center"/>
      <protection locked="0"/>
    </xf>
    <xf numFmtId="167" fontId="38" fillId="32" borderId="13" xfId="52" applyNumberFormat="1" applyFont="1" applyFill="1" applyBorder="1" applyAlignment="1" applyProtection="1">
      <alignment horizontal="center"/>
      <protection locked="0"/>
    </xf>
    <xf numFmtId="167" fontId="38" fillId="34" borderId="16" xfId="52" applyNumberFormat="1" applyFont="1" applyFill="1" applyBorder="1" applyAlignment="1" applyProtection="1">
      <alignment horizontal="center"/>
      <protection locked="0"/>
    </xf>
    <xf numFmtId="166" fontId="11" fillId="24" borderId="11" xfId="52" applyNumberFormat="1" applyFont="1" applyFill="1" applyBorder="1" applyAlignment="1" applyProtection="1">
      <alignment horizontal="center"/>
      <protection locked="0"/>
    </xf>
    <xf numFmtId="167" fontId="11" fillId="0" borderId="10" xfId="52" applyNumberFormat="1" applyFont="1" applyFill="1" applyBorder="1" applyAlignment="1" applyProtection="1">
      <alignment horizontal="center"/>
      <protection locked="0"/>
    </xf>
    <xf numFmtId="167" fontId="11" fillId="23" borderId="10" xfId="52" applyNumberFormat="1" applyFont="1" applyFill="1" applyBorder="1" applyAlignment="1" applyProtection="1">
      <alignment horizontal="center"/>
      <protection locked="0"/>
    </xf>
    <xf numFmtId="167" fontId="11" fillId="19" borderId="11" xfId="52" applyNumberFormat="1" applyFont="1" applyFill="1" applyBorder="1" applyAlignment="1" applyProtection="1">
      <alignment horizontal="center"/>
      <protection locked="0"/>
    </xf>
    <xf numFmtId="167" fontId="11" fillId="23" borderId="13" xfId="52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/>
    </xf>
    <xf numFmtId="0" fontId="0" fillId="35" borderId="39" xfId="0" applyFont="1" applyFill="1" applyBorder="1" applyAlignment="1" applyProtection="1">
      <alignment horizontal="center"/>
      <protection locked="0"/>
    </xf>
    <xf numFmtId="0" fontId="0" fillId="0" borderId="40" xfId="0" applyBorder="1" applyAlignment="1" applyProtection="1">
      <alignment/>
      <protection/>
    </xf>
    <xf numFmtId="0" fontId="0" fillId="0" borderId="41" xfId="0" applyFont="1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35" borderId="43" xfId="0" applyFont="1" applyFill="1" applyBorder="1" applyAlignment="1" applyProtection="1">
      <alignment horizontal="center"/>
      <protection locked="0"/>
    </xf>
    <xf numFmtId="0" fontId="0" fillId="35" borderId="44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0" fillId="35" borderId="46" xfId="0" applyFill="1" applyBorder="1" applyAlignment="1" applyProtection="1">
      <alignment/>
      <protection locked="0"/>
    </xf>
    <xf numFmtId="0" fontId="0" fillId="35" borderId="47" xfId="0" applyFill="1" applyBorder="1" applyAlignment="1" applyProtection="1">
      <alignment/>
      <protection locked="0"/>
    </xf>
    <xf numFmtId="0" fontId="0" fillId="35" borderId="48" xfId="0" applyFill="1" applyBorder="1" applyAlignment="1" applyProtection="1">
      <alignment/>
      <protection locked="0"/>
    </xf>
    <xf numFmtId="0" fontId="0" fillId="35" borderId="49" xfId="0" applyFont="1" applyFill="1" applyBorder="1" applyAlignment="1" applyProtection="1">
      <alignment horizontal="center"/>
      <protection locked="0"/>
    </xf>
    <xf numFmtId="0" fontId="0" fillId="35" borderId="50" xfId="0" applyFont="1" applyFill="1" applyBorder="1" applyAlignment="1" applyProtection="1">
      <alignment horizontal="center"/>
      <protection locked="0"/>
    </xf>
    <xf numFmtId="0" fontId="0" fillId="0" borderId="51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35" borderId="47" xfId="0" applyFont="1" applyFill="1" applyBorder="1" applyAlignment="1" applyProtection="1">
      <alignment horizontal="center"/>
      <protection locked="0"/>
    </xf>
    <xf numFmtId="0" fontId="0" fillId="35" borderId="48" xfId="0" applyFont="1" applyFill="1" applyBorder="1" applyAlignment="1" applyProtection="1">
      <alignment horizontal="center"/>
      <protection locked="0"/>
    </xf>
    <xf numFmtId="0" fontId="4" fillId="0" borderId="53" xfId="0" applyFont="1" applyBorder="1" applyAlignment="1" applyProtection="1">
      <alignment/>
      <protection/>
    </xf>
    <xf numFmtId="0" fontId="4" fillId="0" borderId="54" xfId="0" applyFont="1" applyBorder="1" applyAlignment="1" applyProtection="1">
      <alignment/>
      <protection/>
    </xf>
    <xf numFmtId="0" fontId="0" fillId="35" borderId="39" xfId="0" applyFill="1" applyBorder="1" applyAlignment="1" applyProtection="1">
      <alignment horizontal="center"/>
      <protection locked="0"/>
    </xf>
    <xf numFmtId="0" fontId="0" fillId="35" borderId="55" xfId="0" applyFill="1" applyBorder="1" applyAlignment="1" applyProtection="1">
      <alignment horizontal="center"/>
      <protection locked="0"/>
    </xf>
    <xf numFmtId="0" fontId="0" fillId="35" borderId="56" xfId="0" applyFill="1" applyBorder="1" applyAlignment="1" applyProtection="1">
      <alignment/>
      <protection locked="0"/>
    </xf>
    <xf numFmtId="0" fontId="0" fillId="0" borderId="57" xfId="0" applyBorder="1" applyAlignment="1" applyProtection="1">
      <alignment/>
      <protection/>
    </xf>
    <xf numFmtId="0" fontId="0" fillId="35" borderId="49" xfId="0" applyFill="1" applyBorder="1" applyAlignment="1" applyProtection="1">
      <alignment horizontal="center"/>
      <protection locked="0"/>
    </xf>
    <xf numFmtId="0" fontId="0" fillId="35" borderId="50" xfId="0" applyFill="1" applyBorder="1" applyAlignment="1" applyProtection="1">
      <alignment horizontal="center"/>
      <protection locked="0"/>
    </xf>
    <xf numFmtId="0" fontId="0" fillId="35" borderId="58" xfId="0" applyFill="1" applyBorder="1" applyAlignment="1" applyProtection="1">
      <alignment horizontal="center"/>
      <protection locked="0"/>
    </xf>
    <xf numFmtId="0" fontId="0" fillId="35" borderId="59" xfId="0" applyFill="1" applyBorder="1" applyAlignment="1" applyProtection="1">
      <alignment horizontal="center"/>
      <protection locked="0"/>
    </xf>
    <xf numFmtId="0" fontId="0" fillId="35" borderId="43" xfId="0" applyFill="1" applyBorder="1" applyAlignment="1" applyProtection="1">
      <alignment horizontal="center"/>
      <protection locked="0"/>
    </xf>
    <xf numFmtId="0" fontId="0" fillId="35" borderId="44" xfId="0" applyFill="1" applyBorder="1" applyAlignment="1" applyProtection="1">
      <alignment horizontal="center"/>
      <protection locked="0"/>
    </xf>
    <xf numFmtId="0" fontId="42" fillId="0" borderId="60" xfId="0" applyFont="1" applyBorder="1" applyAlignment="1" applyProtection="1">
      <alignment/>
      <protection/>
    </xf>
    <xf numFmtId="0" fontId="42" fillId="0" borderId="53" xfId="0" applyFont="1" applyBorder="1" applyAlignment="1" applyProtection="1">
      <alignment/>
      <protection/>
    </xf>
    <xf numFmtId="0" fontId="42" fillId="0" borderId="31" xfId="0" applyFont="1" applyBorder="1" applyAlignment="1" applyProtection="1">
      <alignment/>
      <protection/>
    </xf>
    <xf numFmtId="0" fontId="42" fillId="0" borderId="53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Hyperlink" xfId="46"/>
    <cellStyle name="Comma" xfId="47"/>
    <cellStyle name="Comma [0]" xfId="48"/>
    <cellStyle name="Milliers 2" xfId="49"/>
    <cellStyle name="Currency" xfId="50"/>
    <cellStyle name="Currency [0]" xfId="51"/>
    <cellStyle name="Monétaire 2" xfId="52"/>
    <cellStyle name="Neutre" xfId="53"/>
    <cellStyle name="Normal 2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9"/>
  <sheetViews>
    <sheetView tabSelected="1" zoomScalePageLayoutView="90" workbookViewId="0" topLeftCell="A91">
      <selection activeCell="F119" sqref="F119"/>
    </sheetView>
  </sheetViews>
  <sheetFormatPr defaultColWidth="11.421875" defaultRowHeight="15"/>
  <cols>
    <col min="1" max="1" width="5.00390625" style="114" customWidth="1"/>
    <col min="2" max="2" width="50.7109375" style="114" customWidth="1"/>
    <col min="3" max="3" width="10.7109375" style="114" customWidth="1"/>
    <col min="4" max="4" width="9.28125" style="114" customWidth="1"/>
    <col min="5" max="5" width="8.28125" style="114" customWidth="1"/>
    <col min="6" max="7" width="9.57421875" style="114" customWidth="1"/>
    <col min="8" max="8" width="9.7109375" style="114" customWidth="1"/>
    <col min="9" max="9" width="11.7109375" style="114" customWidth="1"/>
    <col min="10" max="10" width="5.7109375" style="114" customWidth="1"/>
    <col min="11" max="11" width="5.00390625" style="114" customWidth="1"/>
    <col min="12" max="12" width="50.7109375" style="114" customWidth="1"/>
    <col min="13" max="13" width="10.7109375" style="114" customWidth="1"/>
    <col min="14" max="14" width="9.28125" style="114" customWidth="1"/>
    <col min="15" max="15" width="8.421875" style="114" customWidth="1"/>
    <col min="16" max="17" width="9.57421875" style="114" customWidth="1"/>
    <col min="18" max="18" width="9.7109375" style="114" customWidth="1"/>
    <col min="19" max="19" width="11.7109375" style="114" customWidth="1"/>
    <col min="20" max="20" width="0" style="114" hidden="1" customWidth="1"/>
    <col min="21" max="16384" width="11.421875" style="114" customWidth="1"/>
  </cols>
  <sheetData>
    <row r="1" spans="1:19" ht="34.5" customHeight="1">
      <c r="A1" s="113" t="s">
        <v>99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</row>
    <row r="2" spans="1:20" ht="38.25">
      <c r="A2" s="115"/>
      <c r="B2" s="116" t="s">
        <v>0</v>
      </c>
      <c r="C2" s="1" t="s">
        <v>1</v>
      </c>
      <c r="D2" s="117" t="s">
        <v>2</v>
      </c>
      <c r="E2" s="118" t="s">
        <v>3</v>
      </c>
      <c r="F2" s="2" t="s">
        <v>240</v>
      </c>
      <c r="G2" s="2" t="s">
        <v>239</v>
      </c>
      <c r="H2" s="119" t="s">
        <v>4</v>
      </c>
      <c r="I2" s="120" t="s">
        <v>5</v>
      </c>
      <c r="K2" s="121"/>
      <c r="L2" s="122" t="s">
        <v>0</v>
      </c>
      <c r="M2" s="15" t="s">
        <v>1</v>
      </c>
      <c r="N2" s="123" t="s">
        <v>2</v>
      </c>
      <c r="O2" s="124" t="s">
        <v>3</v>
      </c>
      <c r="P2" s="2" t="s">
        <v>240</v>
      </c>
      <c r="Q2" s="2" t="s">
        <v>239</v>
      </c>
      <c r="R2" s="125" t="s">
        <v>4</v>
      </c>
      <c r="S2" s="126" t="s">
        <v>5</v>
      </c>
      <c r="T2" s="114">
        <v>1</v>
      </c>
    </row>
    <row r="3" spans="1:20" ht="14.25" customHeight="1">
      <c r="A3" s="127"/>
      <c r="B3" s="128" t="s">
        <v>23</v>
      </c>
      <c r="C3" s="3"/>
      <c r="D3" s="4"/>
      <c r="E3" s="129"/>
      <c r="F3" s="5"/>
      <c r="G3" s="5"/>
      <c r="H3" s="6"/>
      <c r="I3" s="7"/>
      <c r="J3" s="130"/>
      <c r="K3" s="131"/>
      <c r="L3" s="132" t="s">
        <v>51</v>
      </c>
      <c r="M3" s="133"/>
      <c r="N3" s="134"/>
      <c r="O3" s="135"/>
      <c r="P3" s="134"/>
      <c r="Q3" s="134"/>
      <c r="R3" s="40"/>
      <c r="S3" s="136"/>
      <c r="T3" s="114">
        <f>1+T2</f>
        <v>2</v>
      </c>
    </row>
    <row r="4" spans="1:20" ht="14.25" customHeight="1">
      <c r="A4" s="137">
        <v>1</v>
      </c>
      <c r="B4" s="138" t="s">
        <v>102</v>
      </c>
      <c r="C4" s="23">
        <v>2012</v>
      </c>
      <c r="D4" s="24">
        <v>5.99</v>
      </c>
      <c r="E4" s="139">
        <v>0.5008347245409015</v>
      </c>
      <c r="F4" s="13">
        <v>2.99</v>
      </c>
      <c r="G4" s="13">
        <f>F4*6</f>
        <v>17.94</v>
      </c>
      <c r="H4" s="374"/>
      <c r="I4" s="13">
        <f>H4*6*F4</f>
        <v>0</v>
      </c>
      <c r="J4" s="130"/>
      <c r="K4" s="140">
        <v>56</v>
      </c>
      <c r="L4" s="141" t="s">
        <v>140</v>
      </c>
      <c r="M4" s="57">
        <v>2012</v>
      </c>
      <c r="N4" s="58">
        <v>5.5</v>
      </c>
      <c r="O4" s="142">
        <v>0.4563636363636363</v>
      </c>
      <c r="P4" s="9">
        <v>2.99</v>
      </c>
      <c r="Q4" s="9">
        <f>P4*6</f>
        <v>17.94</v>
      </c>
      <c r="R4" s="374"/>
      <c r="S4" s="143">
        <f>R4*6*P4</f>
        <v>0</v>
      </c>
      <c r="T4" s="114">
        <f aca="true" t="shared" si="0" ref="T4:T61">1+T3</f>
        <v>3</v>
      </c>
    </row>
    <row r="5" spans="1:20" ht="14.25" customHeight="1">
      <c r="A5" s="144">
        <v>2</v>
      </c>
      <c r="B5" s="145" t="s">
        <v>103</v>
      </c>
      <c r="C5" s="25">
        <v>2012</v>
      </c>
      <c r="D5" s="26">
        <v>6.99</v>
      </c>
      <c r="E5" s="146">
        <v>0.486409155937053</v>
      </c>
      <c r="F5" s="27">
        <v>3.59</v>
      </c>
      <c r="G5" s="27">
        <f>F5*6</f>
        <v>21.54</v>
      </c>
      <c r="H5" s="375"/>
      <c r="I5" s="13">
        <f aca="true" t="shared" si="1" ref="I5:I22">H5*6*F5</f>
        <v>0</v>
      </c>
      <c r="J5" s="130"/>
      <c r="K5" s="147">
        <v>57</v>
      </c>
      <c r="L5" s="148" t="s">
        <v>139</v>
      </c>
      <c r="M5" s="33">
        <v>2012</v>
      </c>
      <c r="N5" s="54">
        <v>6.99</v>
      </c>
      <c r="O5" s="149">
        <v>0.4291845493562232</v>
      </c>
      <c r="P5" s="10">
        <v>3.99</v>
      </c>
      <c r="Q5" s="10">
        <f>P5*6</f>
        <v>23.94</v>
      </c>
      <c r="R5" s="380"/>
      <c r="S5" s="143">
        <f aca="true" t="shared" si="2" ref="S5:S17">R5*6*P5</f>
        <v>0</v>
      </c>
      <c r="T5" s="114">
        <f t="shared" si="0"/>
        <v>4</v>
      </c>
    </row>
    <row r="6" spans="1:20" ht="14.25" customHeight="1">
      <c r="A6" s="150">
        <v>3</v>
      </c>
      <c r="B6" s="151" t="s">
        <v>104</v>
      </c>
      <c r="C6" s="152" t="s">
        <v>25</v>
      </c>
      <c r="D6" s="153">
        <v>7.95</v>
      </c>
      <c r="E6" s="154">
        <v>0.4981132075471698</v>
      </c>
      <c r="F6" s="143">
        <v>3.99</v>
      </c>
      <c r="G6" s="13">
        <f>F6*6</f>
        <v>23.94</v>
      </c>
      <c r="H6" s="376"/>
      <c r="I6" s="13">
        <f t="shared" si="1"/>
        <v>0</v>
      </c>
      <c r="J6" s="130"/>
      <c r="K6" s="140">
        <v>58</v>
      </c>
      <c r="L6" s="141" t="s">
        <v>138</v>
      </c>
      <c r="M6" s="57">
        <v>2012</v>
      </c>
      <c r="N6" s="58">
        <v>9.95</v>
      </c>
      <c r="O6" s="142">
        <v>0.206030150753769</v>
      </c>
      <c r="P6" s="9">
        <v>7.9</v>
      </c>
      <c r="Q6" s="9">
        <f>P6*6</f>
        <v>47.400000000000006</v>
      </c>
      <c r="R6" s="374"/>
      <c r="S6" s="143">
        <f t="shared" si="2"/>
        <v>0</v>
      </c>
      <c r="T6" s="114">
        <f t="shared" si="0"/>
        <v>5</v>
      </c>
    </row>
    <row r="7" spans="1:20" ht="14.25" customHeight="1" thickBot="1">
      <c r="A7" s="155">
        <v>4</v>
      </c>
      <c r="B7" s="156" t="s">
        <v>107</v>
      </c>
      <c r="C7" s="25">
        <v>2011</v>
      </c>
      <c r="D7" s="26">
        <v>9.9</v>
      </c>
      <c r="E7" s="157">
        <v>0.49595959595959593</v>
      </c>
      <c r="F7" s="27">
        <v>4.99</v>
      </c>
      <c r="G7" s="27">
        <f>F7*6</f>
        <v>29.94</v>
      </c>
      <c r="H7" s="375"/>
      <c r="I7" s="13">
        <f t="shared" si="1"/>
        <v>0</v>
      </c>
      <c r="J7" s="130"/>
      <c r="K7" s="158">
        <v>59</v>
      </c>
      <c r="L7" s="159" t="s">
        <v>137</v>
      </c>
      <c r="M7" s="160">
        <v>2012</v>
      </c>
      <c r="N7" s="161">
        <v>12.95</v>
      </c>
      <c r="O7" s="162">
        <v>0.23166023166023167</v>
      </c>
      <c r="P7" s="96">
        <v>9.95</v>
      </c>
      <c r="Q7" s="96">
        <f>P7*6</f>
        <v>59.699999999999996</v>
      </c>
      <c r="R7" s="384"/>
      <c r="S7" s="163">
        <f t="shared" si="2"/>
        <v>0</v>
      </c>
      <c r="T7" s="114">
        <f t="shared" si="0"/>
        <v>6</v>
      </c>
    </row>
    <row r="8" spans="1:20" ht="14.25" customHeight="1">
      <c r="A8" s="164">
        <v>5</v>
      </c>
      <c r="B8" s="165" t="s">
        <v>106</v>
      </c>
      <c r="C8" s="28">
        <v>2012</v>
      </c>
      <c r="D8" s="29">
        <v>9.9</v>
      </c>
      <c r="E8" s="166">
        <v>0.49595959595959593</v>
      </c>
      <c r="F8" s="30">
        <v>4.99</v>
      </c>
      <c r="G8" s="30">
        <f>F8*6</f>
        <v>29.94</v>
      </c>
      <c r="H8" s="377"/>
      <c r="I8" s="13">
        <f t="shared" si="1"/>
        <v>0</v>
      </c>
      <c r="J8" s="130"/>
      <c r="K8" s="167">
        <v>60</v>
      </c>
      <c r="L8" s="168" t="s">
        <v>115</v>
      </c>
      <c r="M8" s="169">
        <v>2012</v>
      </c>
      <c r="N8" s="170">
        <v>6.95</v>
      </c>
      <c r="O8" s="171">
        <v>0.3525179856115108</v>
      </c>
      <c r="P8" s="172">
        <v>4.5</v>
      </c>
      <c r="Q8" s="172">
        <f>P8*6</f>
        <v>27</v>
      </c>
      <c r="R8" s="385"/>
      <c r="S8" s="173">
        <f t="shared" si="2"/>
        <v>0</v>
      </c>
      <c r="T8" s="114">
        <f t="shared" si="0"/>
        <v>7</v>
      </c>
    </row>
    <row r="9" spans="1:20" ht="14.25" customHeight="1">
      <c r="A9" s="147">
        <v>6</v>
      </c>
      <c r="B9" s="174" t="s">
        <v>108</v>
      </c>
      <c r="C9" s="175" t="s">
        <v>22</v>
      </c>
      <c r="D9" s="176">
        <v>11.9</v>
      </c>
      <c r="E9" s="177">
        <v>0.4966386554621849</v>
      </c>
      <c r="F9" s="178">
        <v>5.99</v>
      </c>
      <c r="G9" s="178">
        <f>F9*6</f>
        <v>35.94</v>
      </c>
      <c r="H9" s="378"/>
      <c r="I9" s="13">
        <f t="shared" si="1"/>
        <v>0</v>
      </c>
      <c r="J9" s="130"/>
      <c r="K9" s="147">
        <v>61</v>
      </c>
      <c r="L9" s="148" t="s">
        <v>136</v>
      </c>
      <c r="M9" s="33">
        <v>2012</v>
      </c>
      <c r="N9" s="54">
        <v>7.95</v>
      </c>
      <c r="O9" s="179">
        <v>0.6238993710691824</v>
      </c>
      <c r="P9" s="10">
        <v>2.99</v>
      </c>
      <c r="Q9" s="10">
        <f>P9*6</f>
        <v>17.94</v>
      </c>
      <c r="R9" s="380"/>
      <c r="S9" s="143">
        <f t="shared" si="2"/>
        <v>0</v>
      </c>
      <c r="T9" s="114">
        <f t="shared" si="0"/>
        <v>8</v>
      </c>
    </row>
    <row r="10" spans="1:20" ht="14.25" customHeight="1">
      <c r="A10" s="180">
        <v>7</v>
      </c>
      <c r="B10" s="181" t="s">
        <v>105</v>
      </c>
      <c r="C10" s="28" t="s">
        <v>26</v>
      </c>
      <c r="D10" s="29">
        <v>15.9</v>
      </c>
      <c r="E10" s="154">
        <v>0.5628930817610063</v>
      </c>
      <c r="F10" s="30">
        <v>6.95</v>
      </c>
      <c r="G10" s="30">
        <f>F10*6</f>
        <v>41.7</v>
      </c>
      <c r="H10" s="377"/>
      <c r="I10" s="13">
        <f t="shared" si="1"/>
        <v>0</v>
      </c>
      <c r="J10" s="130"/>
      <c r="K10" s="140">
        <v>62</v>
      </c>
      <c r="L10" s="141" t="s">
        <v>135</v>
      </c>
      <c r="M10" s="57">
        <v>2012</v>
      </c>
      <c r="N10" s="58">
        <v>5.95</v>
      </c>
      <c r="O10" s="142">
        <v>0.411764705882353</v>
      </c>
      <c r="P10" s="9">
        <v>3.5</v>
      </c>
      <c r="Q10" s="9">
        <f>P10*6</f>
        <v>21</v>
      </c>
      <c r="R10" s="374"/>
      <c r="S10" s="143">
        <f t="shared" si="2"/>
        <v>0</v>
      </c>
      <c r="T10" s="114">
        <f t="shared" si="0"/>
        <v>9</v>
      </c>
    </row>
    <row r="11" spans="1:20" ht="14.25" customHeight="1">
      <c r="A11" s="182"/>
      <c r="B11" s="132" t="s">
        <v>24</v>
      </c>
      <c r="C11" s="183"/>
      <c r="D11" s="184"/>
      <c r="E11" s="185"/>
      <c r="F11" s="184"/>
      <c r="G11" s="184"/>
      <c r="H11" s="379"/>
      <c r="I11" s="8"/>
      <c r="J11" s="130"/>
      <c r="K11" s="147">
        <v>63</v>
      </c>
      <c r="L11" s="148" t="s">
        <v>134</v>
      </c>
      <c r="M11" s="33">
        <v>2012</v>
      </c>
      <c r="N11" s="54">
        <v>5.95</v>
      </c>
      <c r="O11" s="179">
        <v>0.4974789915966386</v>
      </c>
      <c r="P11" s="10">
        <v>2.99</v>
      </c>
      <c r="Q11" s="10">
        <f>P11*6</f>
        <v>17.94</v>
      </c>
      <c r="R11" s="380"/>
      <c r="S11" s="143">
        <f t="shared" si="2"/>
        <v>0</v>
      </c>
      <c r="T11" s="114">
        <f t="shared" si="0"/>
        <v>10</v>
      </c>
    </row>
    <row r="12" spans="1:20" ht="14.25" customHeight="1">
      <c r="A12" s="164">
        <v>8</v>
      </c>
      <c r="B12" s="186" t="s">
        <v>114</v>
      </c>
      <c r="C12" s="152">
        <v>2010</v>
      </c>
      <c r="D12" s="153">
        <v>7.95</v>
      </c>
      <c r="E12" s="154">
        <v>0.4981132075471698</v>
      </c>
      <c r="F12" s="143">
        <v>3.99</v>
      </c>
      <c r="G12" s="143">
        <f>F12*6</f>
        <v>23.94</v>
      </c>
      <c r="H12" s="376"/>
      <c r="I12" s="13">
        <f>H12*6*F12</f>
        <v>0</v>
      </c>
      <c r="J12" s="130"/>
      <c r="K12" s="140">
        <v>64</v>
      </c>
      <c r="L12" s="141" t="s">
        <v>98</v>
      </c>
      <c r="M12" s="57">
        <v>2012</v>
      </c>
      <c r="N12" s="58">
        <v>7.95</v>
      </c>
      <c r="O12" s="187">
        <v>0.4981132075471698</v>
      </c>
      <c r="P12" s="9">
        <v>3.99</v>
      </c>
      <c r="Q12" s="9">
        <f>P12*6</f>
        <v>23.94</v>
      </c>
      <c r="R12" s="374"/>
      <c r="S12" s="143">
        <f t="shared" si="2"/>
        <v>0</v>
      </c>
      <c r="T12" s="114">
        <f t="shared" si="0"/>
        <v>11</v>
      </c>
    </row>
    <row r="13" spans="1:20" ht="14.25" customHeight="1">
      <c r="A13" s="147">
        <v>9</v>
      </c>
      <c r="B13" s="188" t="s">
        <v>27</v>
      </c>
      <c r="C13" s="175">
        <v>2011</v>
      </c>
      <c r="D13" s="176">
        <v>7.95</v>
      </c>
      <c r="E13" s="177">
        <v>0.4981132075471698</v>
      </c>
      <c r="F13" s="178">
        <v>3.99</v>
      </c>
      <c r="G13" s="178">
        <f>F13*6</f>
        <v>23.94</v>
      </c>
      <c r="H13" s="378"/>
      <c r="I13" s="13">
        <f t="shared" si="1"/>
        <v>0</v>
      </c>
      <c r="J13" s="130"/>
      <c r="K13" s="147">
        <v>65</v>
      </c>
      <c r="L13" s="148" t="s">
        <v>133</v>
      </c>
      <c r="M13" s="31" t="s">
        <v>25</v>
      </c>
      <c r="N13" s="32">
        <v>7.95</v>
      </c>
      <c r="O13" s="189">
        <v>0.4981132075471698</v>
      </c>
      <c r="P13" s="14">
        <v>3.99</v>
      </c>
      <c r="Q13" s="14">
        <f>P13*6</f>
        <v>23.94</v>
      </c>
      <c r="R13" s="380"/>
      <c r="S13" s="143">
        <f t="shared" si="2"/>
        <v>0</v>
      </c>
      <c r="T13" s="114">
        <f t="shared" si="0"/>
        <v>12</v>
      </c>
    </row>
    <row r="14" spans="1:20" ht="14.25" customHeight="1">
      <c r="A14" s="180">
        <v>10</v>
      </c>
      <c r="B14" s="151" t="s">
        <v>28</v>
      </c>
      <c r="C14" s="152">
        <v>2012</v>
      </c>
      <c r="D14" s="153">
        <v>9.9</v>
      </c>
      <c r="E14" s="154">
        <v>0.49595959595959593</v>
      </c>
      <c r="F14" s="143">
        <v>4.99</v>
      </c>
      <c r="G14" s="143">
        <f>F14*6</f>
        <v>29.94</v>
      </c>
      <c r="H14" s="376"/>
      <c r="I14" s="30">
        <f t="shared" si="1"/>
        <v>0</v>
      </c>
      <c r="J14" s="130"/>
      <c r="K14" s="140">
        <v>66</v>
      </c>
      <c r="L14" s="141" t="s">
        <v>132</v>
      </c>
      <c r="M14" s="57">
        <v>2011</v>
      </c>
      <c r="N14" s="58">
        <v>7.95</v>
      </c>
      <c r="O14" s="187">
        <v>0.4981132075471698</v>
      </c>
      <c r="P14" s="9">
        <v>3.99</v>
      </c>
      <c r="Q14" s="9">
        <f>P14*6</f>
        <v>23.94</v>
      </c>
      <c r="R14" s="374"/>
      <c r="S14" s="143">
        <f t="shared" si="2"/>
        <v>0</v>
      </c>
      <c r="T14" s="114">
        <f t="shared" si="0"/>
        <v>13</v>
      </c>
    </row>
    <row r="15" spans="1:20" ht="14.25" customHeight="1">
      <c r="A15" s="147">
        <v>11</v>
      </c>
      <c r="B15" s="145" t="s">
        <v>29</v>
      </c>
      <c r="C15" s="31">
        <v>2011</v>
      </c>
      <c r="D15" s="32">
        <v>8.9</v>
      </c>
      <c r="E15" s="190">
        <v>0.4393258426966292</v>
      </c>
      <c r="F15" s="14">
        <v>4.99</v>
      </c>
      <c r="G15" s="14">
        <f>F15*6</f>
        <v>29.94</v>
      </c>
      <c r="H15" s="380"/>
      <c r="I15" s="30">
        <f t="shared" si="1"/>
        <v>0</v>
      </c>
      <c r="J15" s="130"/>
      <c r="K15" s="191">
        <v>67</v>
      </c>
      <c r="L15" s="192" t="s">
        <v>130</v>
      </c>
      <c r="M15" s="25">
        <v>2008</v>
      </c>
      <c r="N15" s="52">
        <v>9.9</v>
      </c>
      <c r="O15" s="157">
        <v>0.5969696969696969</v>
      </c>
      <c r="P15" s="12">
        <v>3.99</v>
      </c>
      <c r="Q15" s="12">
        <f>P15*6</f>
        <v>23.94</v>
      </c>
      <c r="R15" s="375"/>
      <c r="S15" s="143">
        <f t="shared" si="2"/>
        <v>0</v>
      </c>
      <c r="T15" s="114">
        <f t="shared" si="0"/>
        <v>14</v>
      </c>
    </row>
    <row r="16" spans="1:20" ht="14.25" customHeight="1">
      <c r="A16" s="180">
        <v>12</v>
      </c>
      <c r="B16" s="151" t="s">
        <v>30</v>
      </c>
      <c r="C16" s="152" t="s">
        <v>25</v>
      </c>
      <c r="D16" s="153">
        <v>9.9</v>
      </c>
      <c r="E16" s="193">
        <v>0.44545454545454544</v>
      </c>
      <c r="F16" s="143">
        <v>5.49</v>
      </c>
      <c r="G16" s="143">
        <f>F16*6</f>
        <v>32.94</v>
      </c>
      <c r="H16" s="376"/>
      <c r="I16" s="30">
        <f t="shared" si="1"/>
        <v>0</v>
      </c>
      <c r="J16" s="130"/>
      <c r="K16" s="180">
        <v>68</v>
      </c>
      <c r="L16" s="194" t="s">
        <v>131</v>
      </c>
      <c r="M16" s="195" t="s">
        <v>25</v>
      </c>
      <c r="N16" s="196">
        <v>9.9</v>
      </c>
      <c r="O16" s="154">
        <v>0.49595959595959593</v>
      </c>
      <c r="P16" s="197">
        <v>4.99</v>
      </c>
      <c r="Q16" s="197">
        <f>P16*6</f>
        <v>29.94</v>
      </c>
      <c r="R16" s="376"/>
      <c r="S16" s="143">
        <f t="shared" si="2"/>
        <v>0</v>
      </c>
      <c r="T16" s="114">
        <f t="shared" si="0"/>
        <v>15</v>
      </c>
    </row>
    <row r="17" spans="1:20" ht="14.25" customHeight="1">
      <c r="A17" s="198">
        <v>13</v>
      </c>
      <c r="B17" s="145" t="s">
        <v>31</v>
      </c>
      <c r="C17" s="33">
        <v>2012</v>
      </c>
      <c r="D17" s="32">
        <v>9.95</v>
      </c>
      <c r="E17" s="190">
        <v>0.39798994974874363</v>
      </c>
      <c r="F17" s="14">
        <v>5.99</v>
      </c>
      <c r="G17" s="14">
        <f>F17*6</f>
        <v>35.94</v>
      </c>
      <c r="H17" s="380"/>
      <c r="I17" s="30">
        <f t="shared" si="1"/>
        <v>0</v>
      </c>
      <c r="J17" s="130"/>
      <c r="K17" s="191">
        <v>69</v>
      </c>
      <c r="L17" s="192" t="s">
        <v>129</v>
      </c>
      <c r="M17" s="25" t="s">
        <v>25</v>
      </c>
      <c r="N17" s="52">
        <v>9.9</v>
      </c>
      <c r="O17" s="146">
        <v>0.39494949494949494</v>
      </c>
      <c r="P17" s="12">
        <v>5.99</v>
      </c>
      <c r="Q17" s="12">
        <f>P17*6</f>
        <v>35.94</v>
      </c>
      <c r="R17" s="375"/>
      <c r="S17" s="143">
        <f t="shared" si="2"/>
        <v>0</v>
      </c>
      <c r="T17" s="114">
        <f t="shared" si="0"/>
        <v>16</v>
      </c>
    </row>
    <row r="18" spans="1:20" ht="14.25" customHeight="1">
      <c r="A18" s="164">
        <v>14</v>
      </c>
      <c r="B18" s="151" t="s">
        <v>111</v>
      </c>
      <c r="C18" s="195">
        <v>2012</v>
      </c>
      <c r="D18" s="153">
        <v>11.9</v>
      </c>
      <c r="E18" s="199">
        <v>0.4126050420168067</v>
      </c>
      <c r="F18" s="143">
        <v>6.99</v>
      </c>
      <c r="G18" s="143">
        <f>F18*6</f>
        <v>41.94</v>
      </c>
      <c r="H18" s="376"/>
      <c r="I18" s="30">
        <f t="shared" si="1"/>
        <v>0</v>
      </c>
      <c r="J18" s="130"/>
      <c r="K18" s="140">
        <v>70</v>
      </c>
      <c r="L18" s="141" t="s">
        <v>128</v>
      </c>
      <c r="M18" s="57" t="s">
        <v>26</v>
      </c>
      <c r="N18" s="58">
        <v>9.9</v>
      </c>
      <c r="O18" s="142">
        <v>0.39494949494949494</v>
      </c>
      <c r="P18" s="9">
        <v>5.99</v>
      </c>
      <c r="Q18" s="9">
        <f>P18*6</f>
        <v>35.94</v>
      </c>
      <c r="R18" s="374"/>
      <c r="S18" s="13">
        <f aca="true" t="shared" si="3" ref="S18:S26">R18*6*P18</f>
        <v>0</v>
      </c>
      <c r="T18" s="114">
        <f t="shared" si="0"/>
        <v>17</v>
      </c>
    </row>
    <row r="19" spans="1:20" ht="14.25" customHeight="1">
      <c r="A19" s="198">
        <v>15</v>
      </c>
      <c r="B19" s="148" t="s">
        <v>32</v>
      </c>
      <c r="C19" s="31" t="s">
        <v>25</v>
      </c>
      <c r="D19" s="32">
        <v>11.9</v>
      </c>
      <c r="E19" s="190">
        <v>0.4126050420168067</v>
      </c>
      <c r="F19" s="14">
        <v>6.99</v>
      </c>
      <c r="G19" s="14">
        <f>F19*6</f>
        <v>41.94</v>
      </c>
      <c r="H19" s="380"/>
      <c r="I19" s="30">
        <f t="shared" si="1"/>
        <v>0</v>
      </c>
      <c r="J19" s="130"/>
      <c r="K19" s="191">
        <v>71</v>
      </c>
      <c r="L19" s="192" t="s">
        <v>196</v>
      </c>
      <c r="M19" s="25">
        <v>2012</v>
      </c>
      <c r="N19" s="52">
        <v>9.95</v>
      </c>
      <c r="O19" s="157">
        <v>0.39798994974874363</v>
      </c>
      <c r="P19" s="12">
        <v>5.99</v>
      </c>
      <c r="Q19" s="12">
        <f>P19*6</f>
        <v>35.94</v>
      </c>
      <c r="R19" s="375"/>
      <c r="S19" s="13">
        <f t="shared" si="3"/>
        <v>0</v>
      </c>
      <c r="T19" s="114">
        <f t="shared" si="0"/>
        <v>18</v>
      </c>
    </row>
    <row r="20" spans="1:20" ht="14.25" customHeight="1">
      <c r="A20" s="200">
        <v>16</v>
      </c>
      <c r="B20" s="186" t="s">
        <v>6</v>
      </c>
      <c r="C20" s="34">
        <v>2011</v>
      </c>
      <c r="D20" s="29">
        <v>13.9</v>
      </c>
      <c r="E20" s="166">
        <v>0.49712230215827335</v>
      </c>
      <c r="F20" s="30">
        <v>6.99</v>
      </c>
      <c r="G20" s="30">
        <f>F20*6</f>
        <v>41.94</v>
      </c>
      <c r="H20" s="377"/>
      <c r="I20" s="30">
        <f t="shared" si="1"/>
        <v>0</v>
      </c>
      <c r="J20" s="130"/>
      <c r="K20" s="140">
        <v>72</v>
      </c>
      <c r="L20" s="141" t="s">
        <v>127</v>
      </c>
      <c r="M20" s="57" t="s">
        <v>25</v>
      </c>
      <c r="N20" s="58">
        <v>13.9</v>
      </c>
      <c r="O20" s="187">
        <v>0.49712230215827335</v>
      </c>
      <c r="P20" s="9">
        <v>6.99</v>
      </c>
      <c r="Q20" s="9">
        <f>P20*6</f>
        <v>41.94</v>
      </c>
      <c r="R20" s="374"/>
      <c r="S20" s="13">
        <f t="shared" si="3"/>
        <v>0</v>
      </c>
      <c r="T20" s="114">
        <f t="shared" si="0"/>
        <v>19</v>
      </c>
    </row>
    <row r="21" spans="1:20" ht="14.25" customHeight="1">
      <c r="A21" s="198">
        <v>17</v>
      </c>
      <c r="B21" s="148" t="s">
        <v>7</v>
      </c>
      <c r="C21" s="31">
        <v>2012</v>
      </c>
      <c r="D21" s="32">
        <v>11.9</v>
      </c>
      <c r="E21" s="190">
        <v>0.4126050420168067</v>
      </c>
      <c r="F21" s="14">
        <v>6.99</v>
      </c>
      <c r="G21" s="14">
        <f>F21*6</f>
        <v>41.94</v>
      </c>
      <c r="H21" s="380"/>
      <c r="I21" s="30">
        <f t="shared" si="1"/>
        <v>0</v>
      </c>
      <c r="J21" s="130"/>
      <c r="K21" s="191">
        <v>73</v>
      </c>
      <c r="L21" s="192" t="s">
        <v>126</v>
      </c>
      <c r="M21" s="25">
        <v>2012</v>
      </c>
      <c r="N21" s="52">
        <v>13.9</v>
      </c>
      <c r="O21" s="157">
        <v>0.49712230215827335</v>
      </c>
      <c r="P21" s="12">
        <v>6.99</v>
      </c>
      <c r="Q21" s="12">
        <f>P21*6</f>
        <v>41.94</v>
      </c>
      <c r="R21" s="375"/>
      <c r="S21" s="13">
        <f t="shared" si="3"/>
        <v>0</v>
      </c>
      <c r="T21" s="114">
        <f t="shared" si="0"/>
        <v>20</v>
      </c>
    </row>
    <row r="22" spans="1:20" ht="14.25" customHeight="1">
      <c r="A22" s="200">
        <v>18</v>
      </c>
      <c r="B22" s="186" t="s">
        <v>33</v>
      </c>
      <c r="C22" s="34">
        <v>2012</v>
      </c>
      <c r="D22" s="29">
        <v>12.9</v>
      </c>
      <c r="E22" s="193">
        <v>0.38372093023255816</v>
      </c>
      <c r="F22" s="30">
        <v>7.95</v>
      </c>
      <c r="G22" s="30">
        <f>F22*6</f>
        <v>47.7</v>
      </c>
      <c r="H22" s="377"/>
      <c r="I22" s="30">
        <f t="shared" si="1"/>
        <v>0</v>
      </c>
      <c r="J22" s="130"/>
      <c r="K22" s="140">
        <v>74</v>
      </c>
      <c r="L22" s="141" t="s">
        <v>125</v>
      </c>
      <c r="M22" s="57" t="s">
        <v>25</v>
      </c>
      <c r="N22" s="58">
        <v>13.9</v>
      </c>
      <c r="O22" s="187">
        <v>0.49712230215827335</v>
      </c>
      <c r="P22" s="9">
        <v>6.99</v>
      </c>
      <c r="Q22" s="9">
        <f>P22*6</f>
        <v>41.94</v>
      </c>
      <c r="R22" s="374"/>
      <c r="S22" s="13">
        <f t="shared" si="3"/>
        <v>0</v>
      </c>
      <c r="T22" s="114">
        <f t="shared" si="0"/>
        <v>21</v>
      </c>
    </row>
    <row r="23" spans="1:20" ht="14.25" customHeight="1">
      <c r="A23" s="147">
        <v>19</v>
      </c>
      <c r="B23" s="148" t="s">
        <v>34</v>
      </c>
      <c r="C23" s="31" t="s">
        <v>25</v>
      </c>
      <c r="D23" s="32">
        <v>15.9</v>
      </c>
      <c r="E23" s="189">
        <v>0.5</v>
      </c>
      <c r="F23" s="14">
        <v>7.99</v>
      </c>
      <c r="G23" s="14">
        <f>F23*6</f>
        <v>47.94</v>
      </c>
      <c r="H23" s="380"/>
      <c r="I23" s="13">
        <f aca="true" t="shared" si="4" ref="I23:I28">H23*6*F23</f>
        <v>0</v>
      </c>
      <c r="J23" s="130"/>
      <c r="K23" s="201">
        <v>75</v>
      </c>
      <c r="L23" s="148" t="s">
        <v>197</v>
      </c>
      <c r="M23" s="53" t="s">
        <v>26</v>
      </c>
      <c r="N23" s="54">
        <v>15.9</v>
      </c>
      <c r="O23" s="189">
        <v>0.49748427672955975</v>
      </c>
      <c r="P23" s="55">
        <v>7.99</v>
      </c>
      <c r="Q23" s="55">
        <f>P23*6</f>
        <v>47.94</v>
      </c>
      <c r="R23" s="386"/>
      <c r="S23" s="56">
        <f t="shared" si="3"/>
        <v>0</v>
      </c>
      <c r="T23" s="114">
        <f t="shared" si="0"/>
        <v>22</v>
      </c>
    </row>
    <row r="24" spans="1:20" ht="14.25" customHeight="1">
      <c r="A24" s="140">
        <v>20</v>
      </c>
      <c r="B24" s="141" t="s">
        <v>9</v>
      </c>
      <c r="C24" s="23">
        <v>2011</v>
      </c>
      <c r="D24" s="24">
        <v>16.9</v>
      </c>
      <c r="E24" s="202">
        <v>0.46804733727810643</v>
      </c>
      <c r="F24" s="13">
        <v>8.99</v>
      </c>
      <c r="G24" s="13">
        <f>F24*6</f>
        <v>53.94</v>
      </c>
      <c r="H24" s="374"/>
      <c r="I24" s="13">
        <f t="shared" si="4"/>
        <v>0</v>
      </c>
      <c r="J24" s="130"/>
      <c r="K24" s="140">
        <v>76</v>
      </c>
      <c r="L24" s="194" t="s">
        <v>198</v>
      </c>
      <c r="M24" s="57">
        <v>2011</v>
      </c>
      <c r="N24" s="58">
        <v>18.9</v>
      </c>
      <c r="O24" s="199">
        <v>0.47142857142857136</v>
      </c>
      <c r="P24" s="9">
        <v>9.99</v>
      </c>
      <c r="Q24" s="9">
        <f>P24*6</f>
        <v>59.94</v>
      </c>
      <c r="R24" s="374"/>
      <c r="S24" s="13">
        <f t="shared" si="3"/>
        <v>0</v>
      </c>
      <c r="T24" s="114">
        <f t="shared" si="0"/>
        <v>23</v>
      </c>
    </row>
    <row r="25" spans="1:20" ht="14.25" customHeight="1">
      <c r="A25" s="147">
        <v>21</v>
      </c>
      <c r="B25" s="148" t="s">
        <v>35</v>
      </c>
      <c r="C25" s="31" t="s">
        <v>25</v>
      </c>
      <c r="D25" s="32">
        <v>15.9</v>
      </c>
      <c r="E25" s="149">
        <v>0.4345911949685535</v>
      </c>
      <c r="F25" s="14">
        <v>8.99</v>
      </c>
      <c r="G25" s="14">
        <f>F25*6</f>
        <v>53.94</v>
      </c>
      <c r="H25" s="380"/>
      <c r="I25" s="13">
        <f t="shared" si="4"/>
        <v>0</v>
      </c>
      <c r="J25" s="130"/>
      <c r="K25" s="144">
        <v>77</v>
      </c>
      <c r="L25" s="192" t="s">
        <v>124</v>
      </c>
      <c r="M25" s="203" t="s">
        <v>25</v>
      </c>
      <c r="N25" s="204">
        <v>14.9</v>
      </c>
      <c r="O25" s="205">
        <v>0.39664429530201345</v>
      </c>
      <c r="P25" s="206">
        <v>8.99</v>
      </c>
      <c r="Q25" s="206">
        <f>P25*6</f>
        <v>53.94</v>
      </c>
      <c r="R25" s="387"/>
      <c r="S25" s="13">
        <f t="shared" si="3"/>
        <v>0</v>
      </c>
      <c r="T25" s="114">
        <f t="shared" si="0"/>
        <v>24</v>
      </c>
    </row>
    <row r="26" spans="1:20" ht="14.25" customHeight="1">
      <c r="A26" s="140">
        <v>22</v>
      </c>
      <c r="B26" s="141" t="s">
        <v>36</v>
      </c>
      <c r="C26" s="23">
        <v>2011</v>
      </c>
      <c r="D26" s="24">
        <v>17.9</v>
      </c>
      <c r="E26" s="202">
        <v>0.38547486033519546</v>
      </c>
      <c r="F26" s="13">
        <v>11</v>
      </c>
      <c r="G26" s="13">
        <f>F26*6</f>
        <v>66</v>
      </c>
      <c r="H26" s="374"/>
      <c r="I26" s="13">
        <f t="shared" si="4"/>
        <v>0</v>
      </c>
      <c r="J26" s="130"/>
      <c r="K26" s="140">
        <v>78</v>
      </c>
      <c r="L26" s="186" t="s">
        <v>123</v>
      </c>
      <c r="M26" s="57">
        <v>2005</v>
      </c>
      <c r="N26" s="58">
        <v>21.9</v>
      </c>
      <c r="O26" s="202">
        <v>0.363013698630137</v>
      </c>
      <c r="P26" s="9">
        <v>13.95</v>
      </c>
      <c r="Q26" s="9">
        <f>P26*6</f>
        <v>83.69999999999999</v>
      </c>
      <c r="R26" s="374"/>
      <c r="S26" s="13">
        <f t="shared" si="3"/>
        <v>0</v>
      </c>
      <c r="T26" s="114">
        <f t="shared" si="0"/>
        <v>25</v>
      </c>
    </row>
    <row r="27" spans="1:20" ht="14.25" customHeight="1">
      <c r="A27" s="147">
        <v>23</v>
      </c>
      <c r="B27" s="148" t="s">
        <v>37</v>
      </c>
      <c r="C27" s="31">
        <v>2012</v>
      </c>
      <c r="D27" s="32">
        <v>18.9</v>
      </c>
      <c r="E27" s="190">
        <v>0.47142857142857136</v>
      </c>
      <c r="F27" s="14">
        <v>9.99</v>
      </c>
      <c r="G27" s="14">
        <f>F27*6</f>
        <v>59.94</v>
      </c>
      <c r="H27" s="380"/>
      <c r="I27" s="13">
        <f t="shared" si="4"/>
        <v>0</v>
      </c>
      <c r="J27" s="130"/>
      <c r="K27" s="207"/>
      <c r="L27" s="128" t="s">
        <v>52</v>
      </c>
      <c r="M27" s="59"/>
      <c r="N27" s="39"/>
      <c r="O27" s="208"/>
      <c r="P27" s="60"/>
      <c r="Q27" s="60"/>
      <c r="R27" s="388"/>
      <c r="S27" s="61"/>
      <c r="T27" s="114">
        <f t="shared" si="0"/>
        <v>26</v>
      </c>
    </row>
    <row r="28" spans="1:20" ht="14.25" customHeight="1">
      <c r="A28" s="140">
        <v>24</v>
      </c>
      <c r="B28" s="141" t="s">
        <v>38</v>
      </c>
      <c r="C28" s="23" t="s">
        <v>26</v>
      </c>
      <c r="D28" s="24">
        <v>29.9</v>
      </c>
      <c r="E28" s="202">
        <v>0.3678929765886288</v>
      </c>
      <c r="F28" s="13">
        <v>18.9</v>
      </c>
      <c r="G28" s="13">
        <f>F28*6</f>
        <v>113.39999999999999</v>
      </c>
      <c r="H28" s="374"/>
      <c r="I28" s="13">
        <f t="shared" si="4"/>
        <v>0</v>
      </c>
      <c r="J28" s="130"/>
      <c r="K28" s="180">
        <v>79</v>
      </c>
      <c r="L28" s="186" t="s">
        <v>20</v>
      </c>
      <c r="M28" s="195">
        <v>2012</v>
      </c>
      <c r="N28" s="24">
        <v>4.9</v>
      </c>
      <c r="O28" s="199">
        <v>0.28571428571428575</v>
      </c>
      <c r="P28" s="197">
        <v>3.5</v>
      </c>
      <c r="Q28" s="197">
        <f>P28*6</f>
        <v>21</v>
      </c>
      <c r="R28" s="376"/>
      <c r="S28" s="13">
        <f aca="true" t="shared" si="5" ref="S28:S61">R28*6*P28</f>
        <v>0</v>
      </c>
      <c r="T28" s="114">
        <f t="shared" si="0"/>
        <v>27</v>
      </c>
    </row>
    <row r="29" spans="1:20" ht="14.25" customHeight="1">
      <c r="A29" s="131"/>
      <c r="B29" s="132" t="s">
        <v>39</v>
      </c>
      <c r="C29" s="38"/>
      <c r="D29" s="39"/>
      <c r="E29" s="208"/>
      <c r="F29" s="39"/>
      <c r="G29" s="39"/>
      <c r="H29" s="381"/>
      <c r="I29" s="41"/>
      <c r="J29" s="130"/>
      <c r="K29" s="147">
        <v>80</v>
      </c>
      <c r="L29" s="148" t="s">
        <v>116</v>
      </c>
      <c r="M29" s="33">
        <v>2012</v>
      </c>
      <c r="N29" s="32">
        <v>7.95</v>
      </c>
      <c r="O29" s="189">
        <v>0.4981132075471698</v>
      </c>
      <c r="P29" s="10">
        <v>3.99</v>
      </c>
      <c r="Q29" s="10">
        <f>P29*6</f>
        <v>23.94</v>
      </c>
      <c r="R29" s="380"/>
      <c r="S29" s="13">
        <f t="shared" si="5"/>
        <v>0</v>
      </c>
      <c r="T29" s="114">
        <f t="shared" si="0"/>
        <v>28</v>
      </c>
    </row>
    <row r="30" spans="1:20" ht="14.25" customHeight="1">
      <c r="A30" s="180">
        <v>25</v>
      </c>
      <c r="B30" s="194" t="s">
        <v>112</v>
      </c>
      <c r="C30" s="152">
        <v>2012</v>
      </c>
      <c r="D30" s="153">
        <v>5.95</v>
      </c>
      <c r="E30" s="154">
        <v>0.5</v>
      </c>
      <c r="F30" s="143">
        <v>2.99</v>
      </c>
      <c r="G30" s="143">
        <f>F30*6</f>
        <v>17.94</v>
      </c>
      <c r="H30" s="376"/>
      <c r="I30" s="30">
        <f>H30*6*F30</f>
        <v>0</v>
      </c>
      <c r="J30" s="130"/>
      <c r="K30" s="140">
        <v>81</v>
      </c>
      <c r="L30" s="141" t="s">
        <v>117</v>
      </c>
      <c r="M30" s="57">
        <v>2012</v>
      </c>
      <c r="N30" s="24">
        <v>7.95</v>
      </c>
      <c r="O30" s="139">
        <v>0.4981132075471698</v>
      </c>
      <c r="P30" s="9">
        <v>3.99</v>
      </c>
      <c r="Q30" s="9">
        <f>P30*6</f>
        <v>23.94</v>
      </c>
      <c r="R30" s="374"/>
      <c r="S30" s="13">
        <f t="shared" si="5"/>
        <v>0</v>
      </c>
      <c r="T30" s="114">
        <f t="shared" si="0"/>
        <v>29</v>
      </c>
    </row>
    <row r="31" spans="1:20" ht="14.25" customHeight="1">
      <c r="A31" s="147">
        <v>26</v>
      </c>
      <c r="B31" s="148" t="s">
        <v>109</v>
      </c>
      <c r="C31" s="31" t="s">
        <v>25</v>
      </c>
      <c r="D31" s="32">
        <v>7.95</v>
      </c>
      <c r="E31" s="189">
        <v>0.5</v>
      </c>
      <c r="F31" s="14">
        <v>3.99</v>
      </c>
      <c r="G31" s="14">
        <f>F31*6</f>
        <v>23.94</v>
      </c>
      <c r="H31" s="380"/>
      <c r="I31" s="30">
        <f>H31*6*F31</f>
        <v>0</v>
      </c>
      <c r="J31" s="130"/>
      <c r="K31" s="147">
        <v>82</v>
      </c>
      <c r="L31" s="148" t="s">
        <v>53</v>
      </c>
      <c r="M31" s="33">
        <v>2012</v>
      </c>
      <c r="N31" s="32">
        <v>7.95</v>
      </c>
      <c r="O31" s="189">
        <v>0.4981132075471698</v>
      </c>
      <c r="P31" s="10">
        <v>3.99</v>
      </c>
      <c r="Q31" s="10">
        <f>P31*6</f>
        <v>23.94</v>
      </c>
      <c r="R31" s="380"/>
      <c r="S31" s="13">
        <f t="shared" si="5"/>
        <v>0</v>
      </c>
      <c r="T31" s="114">
        <f t="shared" si="0"/>
        <v>30</v>
      </c>
    </row>
    <row r="32" spans="1:20" ht="14.25" customHeight="1">
      <c r="A32" s="164">
        <v>27</v>
      </c>
      <c r="B32" s="194" t="s">
        <v>110</v>
      </c>
      <c r="C32" s="152">
        <v>2012</v>
      </c>
      <c r="D32" s="153">
        <v>9.9</v>
      </c>
      <c r="E32" s="154">
        <v>0.5</v>
      </c>
      <c r="F32" s="143">
        <v>4.99</v>
      </c>
      <c r="G32" s="143">
        <f>F32*6</f>
        <v>29.94</v>
      </c>
      <c r="H32" s="376"/>
      <c r="I32" s="30">
        <f>H32*6*F32</f>
        <v>0</v>
      </c>
      <c r="J32" s="130"/>
      <c r="K32" s="140">
        <v>83</v>
      </c>
      <c r="L32" s="141" t="s">
        <v>54</v>
      </c>
      <c r="M32" s="57" t="s">
        <v>25</v>
      </c>
      <c r="N32" s="24">
        <v>7.95</v>
      </c>
      <c r="O32" s="139">
        <v>0.4981132075471698</v>
      </c>
      <c r="P32" s="9">
        <v>3.99</v>
      </c>
      <c r="Q32" s="9">
        <f>P32*6</f>
        <v>23.94</v>
      </c>
      <c r="R32" s="374"/>
      <c r="S32" s="13">
        <f t="shared" si="5"/>
        <v>0</v>
      </c>
      <c r="T32" s="114">
        <f t="shared" si="0"/>
        <v>31</v>
      </c>
    </row>
    <row r="33" spans="1:20" ht="14.25" customHeight="1">
      <c r="A33" s="209"/>
      <c r="B33" s="210" t="s">
        <v>40</v>
      </c>
      <c r="C33" s="38"/>
      <c r="D33" s="39"/>
      <c r="E33" s="211"/>
      <c r="F33" s="39"/>
      <c r="G33" s="39"/>
      <c r="H33" s="381"/>
      <c r="I33" s="41"/>
      <c r="J33" s="130"/>
      <c r="K33" s="147">
        <v>84</v>
      </c>
      <c r="L33" s="148" t="s">
        <v>141</v>
      </c>
      <c r="M33" s="33">
        <v>2012</v>
      </c>
      <c r="N33" s="32">
        <v>6.99</v>
      </c>
      <c r="O33" s="190">
        <v>0.4291845493562232</v>
      </c>
      <c r="P33" s="10">
        <v>3.99</v>
      </c>
      <c r="Q33" s="10">
        <f>P33*6</f>
        <v>23.94</v>
      </c>
      <c r="R33" s="380"/>
      <c r="S33" s="13">
        <f t="shared" si="5"/>
        <v>0</v>
      </c>
      <c r="T33" s="114">
        <f t="shared" si="0"/>
        <v>32</v>
      </c>
    </row>
    <row r="34" spans="1:20" ht="14.25" customHeight="1">
      <c r="A34" s="180">
        <v>28</v>
      </c>
      <c r="B34" s="165" t="s">
        <v>41</v>
      </c>
      <c r="C34" s="42">
        <v>2010</v>
      </c>
      <c r="D34" s="29">
        <v>6.95</v>
      </c>
      <c r="E34" s="193">
        <v>0.42589928057553955</v>
      </c>
      <c r="F34" s="30">
        <v>3.99</v>
      </c>
      <c r="G34" s="30">
        <f>F34*6</f>
        <v>23.94</v>
      </c>
      <c r="H34" s="377"/>
      <c r="I34" s="30">
        <f aca="true" t="shared" si="6" ref="I34:I46">H34*6*F34</f>
        <v>0</v>
      </c>
      <c r="J34" s="130"/>
      <c r="K34" s="140">
        <v>85</v>
      </c>
      <c r="L34" s="141" t="s">
        <v>122</v>
      </c>
      <c r="M34" s="57">
        <v>2012</v>
      </c>
      <c r="N34" s="24">
        <v>6.99</v>
      </c>
      <c r="O34" s="212">
        <v>0.486409155937053</v>
      </c>
      <c r="P34" s="9">
        <v>3.59</v>
      </c>
      <c r="Q34" s="9">
        <f>P34*6</f>
        <v>21.54</v>
      </c>
      <c r="R34" s="374"/>
      <c r="S34" s="13">
        <f t="shared" si="5"/>
        <v>0</v>
      </c>
      <c r="T34" s="114">
        <f t="shared" si="0"/>
        <v>33</v>
      </c>
    </row>
    <row r="35" spans="1:20" ht="14.25" customHeight="1">
      <c r="A35" s="198">
        <v>29</v>
      </c>
      <c r="B35" s="145" t="s">
        <v>27</v>
      </c>
      <c r="C35" s="43">
        <v>2011</v>
      </c>
      <c r="D35" s="32">
        <v>6.99</v>
      </c>
      <c r="E35" s="189">
        <v>0.49928469241773965</v>
      </c>
      <c r="F35" s="14">
        <v>3.5</v>
      </c>
      <c r="G35" s="14">
        <f>F35*6</f>
        <v>21</v>
      </c>
      <c r="H35" s="380"/>
      <c r="I35" s="30">
        <f t="shared" si="6"/>
        <v>0</v>
      </c>
      <c r="J35" s="130"/>
      <c r="K35" s="147">
        <v>86</v>
      </c>
      <c r="L35" s="148" t="s">
        <v>55</v>
      </c>
      <c r="M35" s="33">
        <v>2012</v>
      </c>
      <c r="N35" s="32">
        <v>9.9</v>
      </c>
      <c r="O35" s="189">
        <v>0.49595959595959593</v>
      </c>
      <c r="P35" s="10">
        <v>4.99</v>
      </c>
      <c r="Q35" s="10">
        <f>P35*6</f>
        <v>29.94</v>
      </c>
      <c r="R35" s="380"/>
      <c r="S35" s="13">
        <f t="shared" si="5"/>
        <v>0</v>
      </c>
      <c r="T35" s="114">
        <f t="shared" si="0"/>
        <v>34</v>
      </c>
    </row>
    <row r="36" spans="1:20" ht="14.25" customHeight="1">
      <c r="A36" s="164">
        <v>30</v>
      </c>
      <c r="B36" s="151" t="s">
        <v>189</v>
      </c>
      <c r="C36" s="152">
        <v>2011</v>
      </c>
      <c r="D36" s="153">
        <v>8.95</v>
      </c>
      <c r="E36" s="154">
        <v>0.5541899441340782</v>
      </c>
      <c r="F36" s="143">
        <v>3.99</v>
      </c>
      <c r="G36" s="143">
        <f>F36*6</f>
        <v>23.94</v>
      </c>
      <c r="H36" s="376"/>
      <c r="I36" s="30">
        <f t="shared" si="6"/>
        <v>0</v>
      </c>
      <c r="J36" s="130"/>
      <c r="K36" s="140">
        <v>87</v>
      </c>
      <c r="L36" s="141" t="s">
        <v>121</v>
      </c>
      <c r="M36" s="57">
        <v>2011</v>
      </c>
      <c r="N36" s="24">
        <v>11.9</v>
      </c>
      <c r="O36" s="139">
        <v>0.5</v>
      </c>
      <c r="P36" s="9">
        <v>5.95</v>
      </c>
      <c r="Q36" s="9">
        <f>P36*6</f>
        <v>35.7</v>
      </c>
      <c r="R36" s="374"/>
      <c r="S36" s="13">
        <f t="shared" si="5"/>
        <v>0</v>
      </c>
      <c r="T36" s="114">
        <f t="shared" si="0"/>
        <v>35</v>
      </c>
    </row>
    <row r="37" spans="1:20" ht="14.25" customHeight="1">
      <c r="A37" s="198">
        <v>31</v>
      </c>
      <c r="B37" s="145" t="s">
        <v>42</v>
      </c>
      <c r="C37" s="31">
        <v>2011</v>
      </c>
      <c r="D37" s="32">
        <v>7.95</v>
      </c>
      <c r="E37" s="189">
        <v>0.4981132075471698</v>
      </c>
      <c r="F37" s="14">
        <v>3.99</v>
      </c>
      <c r="G37" s="14">
        <f>F37*6</f>
        <v>23.94</v>
      </c>
      <c r="H37" s="380"/>
      <c r="I37" s="30">
        <f t="shared" si="6"/>
        <v>0</v>
      </c>
      <c r="J37" s="130"/>
      <c r="K37" s="147">
        <v>88</v>
      </c>
      <c r="L37" s="148" t="s">
        <v>120</v>
      </c>
      <c r="M37" s="33">
        <v>2012</v>
      </c>
      <c r="N37" s="32">
        <v>8.9</v>
      </c>
      <c r="O37" s="190">
        <v>0.3314606741573034</v>
      </c>
      <c r="P37" s="10">
        <v>5.95</v>
      </c>
      <c r="Q37" s="10">
        <f>P37*6</f>
        <v>35.7</v>
      </c>
      <c r="R37" s="380"/>
      <c r="S37" s="13">
        <f t="shared" si="5"/>
        <v>0</v>
      </c>
      <c r="T37" s="114">
        <f t="shared" si="0"/>
        <v>36</v>
      </c>
    </row>
    <row r="38" spans="1:20" ht="14.25" customHeight="1">
      <c r="A38" s="164">
        <v>32</v>
      </c>
      <c r="B38" s="165" t="s">
        <v>28</v>
      </c>
      <c r="C38" s="34">
        <v>2012</v>
      </c>
      <c r="D38" s="29">
        <v>9.9</v>
      </c>
      <c r="E38" s="193">
        <v>0.4444444444444445</v>
      </c>
      <c r="F38" s="30">
        <v>5.5</v>
      </c>
      <c r="G38" s="30">
        <f>F38*6</f>
        <v>33</v>
      </c>
      <c r="H38" s="377"/>
      <c r="I38" s="30">
        <f t="shared" si="6"/>
        <v>0</v>
      </c>
      <c r="J38" s="130"/>
      <c r="K38" s="213"/>
      <c r="L38" s="214" t="s">
        <v>11</v>
      </c>
      <c r="M38" s="62"/>
      <c r="N38" s="94"/>
      <c r="O38" s="215"/>
      <c r="P38" s="11"/>
      <c r="Q38" s="11"/>
      <c r="R38" s="389"/>
      <c r="S38" s="94"/>
      <c r="T38" s="114">
        <f t="shared" si="0"/>
        <v>37</v>
      </c>
    </row>
    <row r="39" spans="1:20" ht="14.25" customHeight="1">
      <c r="A39" s="198">
        <v>33</v>
      </c>
      <c r="B39" s="216" t="s">
        <v>10</v>
      </c>
      <c r="C39" s="31">
        <v>2011</v>
      </c>
      <c r="D39" s="32">
        <v>9.9</v>
      </c>
      <c r="E39" s="189">
        <v>0.49595959595959593</v>
      </c>
      <c r="F39" s="14">
        <v>4.99</v>
      </c>
      <c r="G39" s="14">
        <f>F39*6</f>
        <v>29.94</v>
      </c>
      <c r="H39" s="380"/>
      <c r="I39" s="30">
        <f t="shared" si="6"/>
        <v>0</v>
      </c>
      <c r="J39" s="130"/>
      <c r="K39" s="140">
        <v>89</v>
      </c>
      <c r="L39" s="141" t="s">
        <v>119</v>
      </c>
      <c r="M39" s="57">
        <v>2012</v>
      </c>
      <c r="N39" s="24">
        <v>5.95</v>
      </c>
      <c r="O39" s="217">
        <v>0.4974789915966386</v>
      </c>
      <c r="P39" s="9">
        <v>2.99</v>
      </c>
      <c r="Q39" s="9">
        <f>P39*6</f>
        <v>17.94</v>
      </c>
      <c r="R39" s="374"/>
      <c r="S39" s="13">
        <f t="shared" si="5"/>
        <v>0</v>
      </c>
      <c r="T39" s="114">
        <f t="shared" si="0"/>
        <v>38</v>
      </c>
    </row>
    <row r="40" spans="1:20" ht="14.25" customHeight="1">
      <c r="A40" s="180">
        <v>34</v>
      </c>
      <c r="B40" s="194" t="s">
        <v>43</v>
      </c>
      <c r="C40" s="152">
        <v>2011</v>
      </c>
      <c r="D40" s="153">
        <v>9.9</v>
      </c>
      <c r="E40" s="154">
        <v>0.49595959595959593</v>
      </c>
      <c r="F40" s="143">
        <v>4.99</v>
      </c>
      <c r="G40" s="143">
        <f>F40*6</f>
        <v>29.94</v>
      </c>
      <c r="H40" s="376"/>
      <c r="I40" s="30">
        <f t="shared" si="6"/>
        <v>0</v>
      </c>
      <c r="J40" s="130"/>
      <c r="K40" s="147">
        <v>90</v>
      </c>
      <c r="L40" s="148" t="s">
        <v>238</v>
      </c>
      <c r="M40" s="33">
        <v>2012</v>
      </c>
      <c r="N40" s="32">
        <v>7.95</v>
      </c>
      <c r="O40" s="189">
        <v>0.4981132075471698</v>
      </c>
      <c r="P40" s="10">
        <v>3.99</v>
      </c>
      <c r="Q40" s="10">
        <f>P40*6</f>
        <v>23.94</v>
      </c>
      <c r="R40" s="380"/>
      <c r="S40" s="13">
        <f t="shared" si="5"/>
        <v>0</v>
      </c>
      <c r="T40" s="114">
        <f t="shared" si="0"/>
        <v>39</v>
      </c>
    </row>
    <row r="41" spans="1:20" ht="14.25" customHeight="1">
      <c r="A41" s="198">
        <v>35</v>
      </c>
      <c r="B41" s="145" t="s">
        <v>30</v>
      </c>
      <c r="C41" s="31" t="s">
        <v>26</v>
      </c>
      <c r="D41" s="32">
        <v>11.9</v>
      </c>
      <c r="E41" s="189">
        <v>0.5302521008403361</v>
      </c>
      <c r="F41" s="14">
        <v>5.59</v>
      </c>
      <c r="G41" s="14">
        <f>F41*6</f>
        <v>33.54</v>
      </c>
      <c r="H41" s="380"/>
      <c r="I41" s="30">
        <f t="shared" si="6"/>
        <v>0</v>
      </c>
      <c r="J41" s="130"/>
      <c r="K41" s="140">
        <v>91</v>
      </c>
      <c r="L41" s="141" t="s">
        <v>56</v>
      </c>
      <c r="M41" s="57" t="s">
        <v>22</v>
      </c>
      <c r="N41" s="24">
        <v>5.9</v>
      </c>
      <c r="O41" s="202">
        <v>0.32372881355932204</v>
      </c>
      <c r="P41" s="9">
        <v>3.99</v>
      </c>
      <c r="Q41" s="9">
        <f>P41*6</f>
        <v>23.94</v>
      </c>
      <c r="R41" s="374"/>
      <c r="S41" s="13">
        <f t="shared" si="5"/>
        <v>0</v>
      </c>
      <c r="T41" s="114">
        <f t="shared" si="0"/>
        <v>40</v>
      </c>
    </row>
    <row r="42" spans="1:20" ht="14.25" customHeight="1">
      <c r="A42" s="164">
        <v>36</v>
      </c>
      <c r="B42" s="151" t="s">
        <v>44</v>
      </c>
      <c r="C42" s="152">
        <v>2011</v>
      </c>
      <c r="D42" s="153">
        <v>11.9</v>
      </c>
      <c r="E42" s="217">
        <v>0.5302521008403361</v>
      </c>
      <c r="F42" s="143">
        <v>5.5</v>
      </c>
      <c r="G42" s="143">
        <f>F42*6</f>
        <v>33</v>
      </c>
      <c r="H42" s="376"/>
      <c r="I42" s="30">
        <f t="shared" si="6"/>
        <v>0</v>
      </c>
      <c r="J42" s="130"/>
      <c r="K42" s="147">
        <v>92</v>
      </c>
      <c r="L42" s="148" t="s">
        <v>118</v>
      </c>
      <c r="M42" s="33">
        <v>2011</v>
      </c>
      <c r="N42" s="32">
        <v>13.9</v>
      </c>
      <c r="O42" s="189">
        <v>0.5</v>
      </c>
      <c r="P42" s="10">
        <v>6.95</v>
      </c>
      <c r="Q42" s="10">
        <f>P42*6</f>
        <v>41.7</v>
      </c>
      <c r="R42" s="380"/>
      <c r="S42" s="13">
        <f t="shared" si="5"/>
        <v>0</v>
      </c>
      <c r="T42" s="114">
        <f t="shared" si="0"/>
        <v>41</v>
      </c>
    </row>
    <row r="43" spans="1:20" ht="14.25" customHeight="1" thickBot="1">
      <c r="A43" s="198">
        <v>37</v>
      </c>
      <c r="B43" s="145" t="s">
        <v>44</v>
      </c>
      <c r="C43" s="31">
        <v>2008</v>
      </c>
      <c r="D43" s="32">
        <v>9.9</v>
      </c>
      <c r="E43" s="190">
        <v>0.39494949494949494</v>
      </c>
      <c r="F43" s="14">
        <v>5.99</v>
      </c>
      <c r="G43" s="14">
        <f>F43*6</f>
        <v>35.94</v>
      </c>
      <c r="H43" s="380"/>
      <c r="I43" s="30">
        <f t="shared" si="6"/>
        <v>0</v>
      </c>
      <c r="J43" s="130"/>
      <c r="K43" s="218">
        <v>93</v>
      </c>
      <c r="L43" s="219" t="s">
        <v>142</v>
      </c>
      <c r="M43" s="63" t="s">
        <v>57</v>
      </c>
      <c r="N43" s="64">
        <v>17.9</v>
      </c>
      <c r="O43" s="220">
        <v>0.3351955307262569</v>
      </c>
      <c r="P43" s="21">
        <v>11.9</v>
      </c>
      <c r="Q43" s="21">
        <f>P43*6</f>
        <v>71.4</v>
      </c>
      <c r="R43" s="390"/>
      <c r="S43" s="221">
        <f t="shared" si="5"/>
        <v>0</v>
      </c>
      <c r="T43" s="114">
        <f t="shared" si="0"/>
        <v>42</v>
      </c>
    </row>
    <row r="44" spans="1:20" ht="14.25" customHeight="1">
      <c r="A44" s="164">
        <v>38</v>
      </c>
      <c r="B44" s="151" t="s">
        <v>111</v>
      </c>
      <c r="C44" s="152">
        <v>2012</v>
      </c>
      <c r="D44" s="153">
        <v>11.9</v>
      </c>
      <c r="E44" s="199">
        <v>0.4126050420168067</v>
      </c>
      <c r="F44" s="143">
        <v>6.99</v>
      </c>
      <c r="G44" s="143">
        <f>F44*6</f>
        <v>41.94</v>
      </c>
      <c r="H44" s="376"/>
      <c r="I44" s="30">
        <f t="shared" si="6"/>
        <v>0</v>
      </c>
      <c r="J44" s="130"/>
      <c r="K44" s="222">
        <v>94</v>
      </c>
      <c r="L44" s="223" t="s">
        <v>143</v>
      </c>
      <c r="M44" s="65" t="s">
        <v>22</v>
      </c>
      <c r="N44" s="66">
        <v>4.99</v>
      </c>
      <c r="O44" s="224">
        <v>0.4008016032064128</v>
      </c>
      <c r="P44" s="22">
        <v>2.99</v>
      </c>
      <c r="Q44" s="22">
        <f>P44*6</f>
        <v>17.94</v>
      </c>
      <c r="R44" s="391"/>
      <c r="S44" s="225">
        <f t="shared" si="5"/>
        <v>0</v>
      </c>
      <c r="T44" s="114">
        <f t="shared" si="0"/>
        <v>43</v>
      </c>
    </row>
    <row r="45" spans="1:20" ht="14.25" customHeight="1">
      <c r="A45" s="198">
        <v>39</v>
      </c>
      <c r="B45" s="145" t="s">
        <v>12</v>
      </c>
      <c r="C45" s="33">
        <v>2011</v>
      </c>
      <c r="D45" s="32">
        <v>9.95</v>
      </c>
      <c r="E45" s="190">
        <v>0.29748743718592957</v>
      </c>
      <c r="F45" s="14">
        <v>6.99</v>
      </c>
      <c r="G45" s="14">
        <f>F45*6</f>
        <v>41.94</v>
      </c>
      <c r="H45" s="380"/>
      <c r="I45" s="30">
        <f t="shared" si="6"/>
        <v>0</v>
      </c>
      <c r="J45" s="130"/>
      <c r="K45" s="140">
        <v>95</v>
      </c>
      <c r="L45" s="141" t="s">
        <v>144</v>
      </c>
      <c r="M45" s="57">
        <v>2010</v>
      </c>
      <c r="N45" s="24">
        <v>5.95</v>
      </c>
      <c r="O45" s="217">
        <v>0.4974789915966386</v>
      </c>
      <c r="P45" s="9">
        <v>2.99</v>
      </c>
      <c r="Q45" s="9">
        <f>P45*6</f>
        <v>17.94</v>
      </c>
      <c r="R45" s="374"/>
      <c r="S45" s="13">
        <f t="shared" si="5"/>
        <v>0</v>
      </c>
      <c r="T45" s="114">
        <f t="shared" si="0"/>
        <v>44</v>
      </c>
    </row>
    <row r="46" spans="1:20" ht="14.25" customHeight="1">
      <c r="A46" s="164">
        <v>40</v>
      </c>
      <c r="B46" s="151" t="s">
        <v>34</v>
      </c>
      <c r="C46" s="152" t="s">
        <v>25</v>
      </c>
      <c r="D46" s="153">
        <v>13.95</v>
      </c>
      <c r="E46" s="154">
        <v>0.4989247311827957</v>
      </c>
      <c r="F46" s="143">
        <v>6.99</v>
      </c>
      <c r="G46" s="143">
        <f>F46*6</f>
        <v>41.94</v>
      </c>
      <c r="H46" s="376"/>
      <c r="I46" s="30">
        <f t="shared" si="6"/>
        <v>0</v>
      </c>
      <c r="J46" s="130"/>
      <c r="K46" s="147">
        <v>96</v>
      </c>
      <c r="L46" s="148" t="s">
        <v>145</v>
      </c>
      <c r="M46" s="33">
        <v>2012</v>
      </c>
      <c r="N46" s="32">
        <v>7.95</v>
      </c>
      <c r="O46" s="189">
        <v>0.6238993710691824</v>
      </c>
      <c r="P46" s="10">
        <v>2.99</v>
      </c>
      <c r="Q46" s="10">
        <f>P46*6</f>
        <v>17.94</v>
      </c>
      <c r="R46" s="380"/>
      <c r="S46" s="13">
        <f t="shared" si="5"/>
        <v>0</v>
      </c>
      <c r="T46" s="114">
        <f t="shared" si="0"/>
        <v>45</v>
      </c>
    </row>
    <row r="47" spans="1:20" ht="14.25" customHeight="1">
      <c r="A47" s="226">
        <v>41</v>
      </c>
      <c r="B47" s="227" t="s">
        <v>45</v>
      </c>
      <c r="C47" s="44">
        <v>2012</v>
      </c>
      <c r="D47" s="45">
        <v>15.9</v>
      </c>
      <c r="E47" s="228">
        <v>0.560377358490566</v>
      </c>
      <c r="F47" s="46">
        <v>6.99</v>
      </c>
      <c r="G47" s="46">
        <f>F47*6</f>
        <v>41.94</v>
      </c>
      <c r="H47" s="382"/>
      <c r="I47" s="47">
        <f>H47*3*F47</f>
        <v>0</v>
      </c>
      <c r="J47" s="130"/>
      <c r="K47" s="140">
        <v>97</v>
      </c>
      <c r="L47" s="141" t="s">
        <v>146</v>
      </c>
      <c r="M47" s="57" t="s">
        <v>58</v>
      </c>
      <c r="N47" s="24">
        <v>6.95</v>
      </c>
      <c r="O47" s="202">
        <v>0.42589928057553955</v>
      </c>
      <c r="P47" s="9">
        <v>3.99</v>
      </c>
      <c r="Q47" s="9">
        <f>P47*6</f>
        <v>23.94</v>
      </c>
      <c r="R47" s="374"/>
      <c r="S47" s="13">
        <f t="shared" si="5"/>
        <v>0</v>
      </c>
      <c r="T47" s="114">
        <f t="shared" si="0"/>
        <v>46</v>
      </c>
    </row>
    <row r="48" spans="1:20" ht="14.25" customHeight="1">
      <c r="A48" s="229">
        <v>42</v>
      </c>
      <c r="B48" s="230" t="s">
        <v>192</v>
      </c>
      <c r="C48" s="48">
        <v>2012</v>
      </c>
      <c r="D48" s="49">
        <v>15.9</v>
      </c>
      <c r="E48" s="231">
        <v>0.560377358490566</v>
      </c>
      <c r="F48" s="50">
        <v>6.99</v>
      </c>
      <c r="G48" s="50">
        <f>F48*6</f>
        <v>41.94</v>
      </c>
      <c r="H48" s="383"/>
      <c r="I48" s="47">
        <f>H48*3*F48</f>
        <v>0</v>
      </c>
      <c r="J48" s="130"/>
      <c r="K48" s="147">
        <v>98</v>
      </c>
      <c r="L48" s="148" t="s">
        <v>199</v>
      </c>
      <c r="M48" s="33">
        <v>2010</v>
      </c>
      <c r="N48" s="32">
        <v>7.95</v>
      </c>
      <c r="O48" s="189">
        <v>0.4981132075471698</v>
      </c>
      <c r="P48" s="10">
        <v>3.99</v>
      </c>
      <c r="Q48" s="10">
        <f>P48*6</f>
        <v>23.94</v>
      </c>
      <c r="R48" s="380"/>
      <c r="S48" s="13">
        <f t="shared" si="5"/>
        <v>0</v>
      </c>
      <c r="T48" s="114">
        <f t="shared" si="0"/>
        <v>47</v>
      </c>
    </row>
    <row r="49" spans="1:20" ht="14.25" customHeight="1">
      <c r="A49" s="147">
        <v>43</v>
      </c>
      <c r="B49" s="232" t="s">
        <v>113</v>
      </c>
      <c r="C49" s="31">
        <v>2011</v>
      </c>
      <c r="D49" s="32">
        <v>13.9</v>
      </c>
      <c r="E49" s="190">
        <v>0.42805755395683454</v>
      </c>
      <c r="F49" s="14">
        <v>7.95</v>
      </c>
      <c r="G49" s="14">
        <f>F49*6</f>
        <v>47.7</v>
      </c>
      <c r="H49" s="380"/>
      <c r="I49" s="47">
        <f>H49*3*F49</f>
        <v>0</v>
      </c>
      <c r="J49" s="130"/>
      <c r="K49" s="140">
        <v>99</v>
      </c>
      <c r="L49" s="141" t="s">
        <v>147</v>
      </c>
      <c r="M49" s="57">
        <v>2011</v>
      </c>
      <c r="N49" s="24">
        <v>7.95</v>
      </c>
      <c r="O49" s="217">
        <v>0.5283018867924528</v>
      </c>
      <c r="P49" s="9">
        <v>3.75</v>
      </c>
      <c r="Q49" s="9">
        <f>P49*6</f>
        <v>22.5</v>
      </c>
      <c r="R49" s="374"/>
      <c r="S49" s="13">
        <f t="shared" si="5"/>
        <v>0</v>
      </c>
      <c r="T49" s="114">
        <f t="shared" si="0"/>
        <v>48</v>
      </c>
    </row>
    <row r="50" spans="1:20" ht="14.25" customHeight="1">
      <c r="A50" s="180">
        <v>44</v>
      </c>
      <c r="B50" s="194" t="s">
        <v>8</v>
      </c>
      <c r="C50" s="195" t="s">
        <v>26</v>
      </c>
      <c r="D50" s="153">
        <v>14.9</v>
      </c>
      <c r="E50" s="199">
        <v>0.4664429530201342</v>
      </c>
      <c r="F50" s="143">
        <v>7.95</v>
      </c>
      <c r="G50" s="143">
        <f>F50*6</f>
        <v>47.7</v>
      </c>
      <c r="H50" s="376"/>
      <c r="I50" s="143">
        <f aca="true" t="shared" si="7" ref="I50:I56">H50*6*F50</f>
        <v>0</v>
      </c>
      <c r="J50" s="130"/>
      <c r="K50" s="147">
        <v>100</v>
      </c>
      <c r="L50" s="148" t="s">
        <v>148</v>
      </c>
      <c r="M50" s="33">
        <v>2010</v>
      </c>
      <c r="N50" s="32">
        <v>6.5</v>
      </c>
      <c r="O50" s="190">
        <v>0.3615384615384615</v>
      </c>
      <c r="P50" s="10">
        <v>4.15</v>
      </c>
      <c r="Q50" s="10">
        <f>P50*6</f>
        <v>24.900000000000002</v>
      </c>
      <c r="R50" s="380"/>
      <c r="S50" s="13">
        <f t="shared" si="5"/>
        <v>0</v>
      </c>
      <c r="T50" s="114">
        <f t="shared" si="0"/>
        <v>49</v>
      </c>
    </row>
    <row r="51" spans="1:20" ht="14.25" customHeight="1">
      <c r="A51" s="191">
        <v>45</v>
      </c>
      <c r="B51" s="192" t="s">
        <v>9</v>
      </c>
      <c r="C51" s="25" t="s">
        <v>26</v>
      </c>
      <c r="D51" s="26">
        <v>13.95</v>
      </c>
      <c r="E51" s="205">
        <v>0.4301075268817204</v>
      </c>
      <c r="F51" s="27">
        <v>7.95</v>
      </c>
      <c r="G51" s="27">
        <f>F51*6</f>
        <v>47.7</v>
      </c>
      <c r="H51" s="375"/>
      <c r="I51" s="143">
        <f t="shared" si="7"/>
        <v>0</v>
      </c>
      <c r="J51" s="130"/>
      <c r="K51" s="140">
        <v>101</v>
      </c>
      <c r="L51" s="141" t="s">
        <v>59</v>
      </c>
      <c r="M51" s="57" t="s">
        <v>60</v>
      </c>
      <c r="N51" s="24">
        <v>7.99</v>
      </c>
      <c r="O51" s="217">
        <v>0.5006257822277848</v>
      </c>
      <c r="P51" s="9">
        <v>3.99</v>
      </c>
      <c r="Q51" s="9">
        <f>P51*6</f>
        <v>23.94</v>
      </c>
      <c r="R51" s="374"/>
      <c r="S51" s="13">
        <f t="shared" si="5"/>
        <v>0</v>
      </c>
      <c r="T51" s="114">
        <f>1+T50</f>
        <v>50</v>
      </c>
    </row>
    <row r="52" spans="1:20" ht="14.25" customHeight="1">
      <c r="A52" s="140">
        <v>46</v>
      </c>
      <c r="B52" s="141" t="s">
        <v>46</v>
      </c>
      <c r="C52" s="57">
        <v>2011</v>
      </c>
      <c r="D52" s="24">
        <v>21.9</v>
      </c>
      <c r="E52" s="187">
        <v>0.5</v>
      </c>
      <c r="F52" s="13">
        <v>10.95</v>
      </c>
      <c r="G52" s="13">
        <f>F52*6</f>
        <v>65.69999999999999</v>
      </c>
      <c r="H52" s="374"/>
      <c r="I52" s="143">
        <f t="shared" si="7"/>
        <v>0</v>
      </c>
      <c r="J52" s="130"/>
      <c r="K52" s="147">
        <v>102</v>
      </c>
      <c r="L52" s="148" t="s">
        <v>149</v>
      </c>
      <c r="M52" s="33">
        <v>2010</v>
      </c>
      <c r="N52" s="32">
        <v>7.95</v>
      </c>
      <c r="O52" s="189">
        <v>0.4981132075471698</v>
      </c>
      <c r="P52" s="10">
        <v>3.99</v>
      </c>
      <c r="Q52" s="10">
        <f>P52*6</f>
        <v>23.94</v>
      </c>
      <c r="R52" s="380"/>
      <c r="S52" s="13">
        <f t="shared" si="5"/>
        <v>0</v>
      </c>
      <c r="T52" s="114">
        <f t="shared" si="0"/>
        <v>51</v>
      </c>
    </row>
    <row r="53" spans="1:20" ht="14.25" customHeight="1">
      <c r="A53" s="191">
        <v>47</v>
      </c>
      <c r="B53" s="192" t="s">
        <v>47</v>
      </c>
      <c r="C53" s="51" t="s">
        <v>25</v>
      </c>
      <c r="D53" s="26">
        <v>19.9</v>
      </c>
      <c r="E53" s="233">
        <v>0.5</v>
      </c>
      <c r="F53" s="27">
        <v>9.95</v>
      </c>
      <c r="G53" s="27">
        <f>F53*6</f>
        <v>59.699999999999996</v>
      </c>
      <c r="H53" s="375"/>
      <c r="I53" s="143">
        <f t="shared" si="7"/>
        <v>0</v>
      </c>
      <c r="J53" s="130"/>
      <c r="K53" s="140">
        <v>103</v>
      </c>
      <c r="L53" s="141" t="s">
        <v>150</v>
      </c>
      <c r="M53" s="57">
        <v>2010</v>
      </c>
      <c r="N53" s="24">
        <v>7.95</v>
      </c>
      <c r="O53" s="202">
        <v>0.47798742138364775</v>
      </c>
      <c r="P53" s="9">
        <v>4.15</v>
      </c>
      <c r="Q53" s="9">
        <f>P53*6</f>
        <v>24.900000000000002</v>
      </c>
      <c r="R53" s="374"/>
      <c r="S53" s="13">
        <f t="shared" si="5"/>
        <v>0</v>
      </c>
      <c r="T53" s="114">
        <f t="shared" si="0"/>
        <v>52</v>
      </c>
    </row>
    <row r="54" spans="1:20" ht="14.25" customHeight="1">
      <c r="A54" s="140">
        <v>48</v>
      </c>
      <c r="B54" s="141" t="s">
        <v>48</v>
      </c>
      <c r="C54" s="57" t="s">
        <v>25</v>
      </c>
      <c r="D54" s="24">
        <v>15.95</v>
      </c>
      <c r="E54" s="142">
        <v>0.3761755485893417</v>
      </c>
      <c r="F54" s="13">
        <v>9.95</v>
      </c>
      <c r="G54" s="13">
        <f>F54*6</f>
        <v>59.699999999999996</v>
      </c>
      <c r="H54" s="374"/>
      <c r="I54" s="143">
        <f t="shared" si="7"/>
        <v>0</v>
      </c>
      <c r="K54" s="147">
        <v>104</v>
      </c>
      <c r="L54" s="148" t="s">
        <v>151</v>
      </c>
      <c r="M54" s="33">
        <v>2009</v>
      </c>
      <c r="N54" s="54">
        <v>7.95</v>
      </c>
      <c r="O54" s="190">
        <v>0.3723270440251572</v>
      </c>
      <c r="P54" s="10">
        <v>4.99</v>
      </c>
      <c r="Q54" s="10">
        <f>P54*6</f>
        <v>29.94</v>
      </c>
      <c r="R54" s="380"/>
      <c r="S54" s="13">
        <f t="shared" si="5"/>
        <v>0</v>
      </c>
      <c r="T54" s="114">
        <f t="shared" si="0"/>
        <v>53</v>
      </c>
    </row>
    <row r="55" spans="1:20" ht="14.25" customHeight="1">
      <c r="A55" s="147">
        <v>49</v>
      </c>
      <c r="B55" s="148" t="s">
        <v>49</v>
      </c>
      <c r="C55" s="31" t="s">
        <v>26</v>
      </c>
      <c r="D55" s="32">
        <v>19.95</v>
      </c>
      <c r="E55" s="190">
        <v>0.3508771929824562</v>
      </c>
      <c r="F55" s="14">
        <v>12.95</v>
      </c>
      <c r="G55" s="14">
        <f>F55*6</f>
        <v>77.69999999999999</v>
      </c>
      <c r="H55" s="380"/>
      <c r="I55" s="143">
        <f t="shared" si="7"/>
        <v>0</v>
      </c>
      <c r="K55" s="140">
        <v>105</v>
      </c>
      <c r="L55" s="141" t="s">
        <v>152</v>
      </c>
      <c r="M55" s="57">
        <v>2010</v>
      </c>
      <c r="N55" s="58">
        <v>7.95</v>
      </c>
      <c r="O55" s="202">
        <v>0.3723270440251572</v>
      </c>
      <c r="P55" s="9">
        <v>4.99</v>
      </c>
      <c r="Q55" s="9">
        <f>P55*6</f>
        <v>29.94</v>
      </c>
      <c r="R55" s="374"/>
      <c r="S55" s="13">
        <f t="shared" si="5"/>
        <v>0</v>
      </c>
      <c r="T55" s="114">
        <f t="shared" si="0"/>
        <v>54</v>
      </c>
    </row>
    <row r="56" spans="1:20" ht="14.25" customHeight="1">
      <c r="A56" s="140">
        <v>50</v>
      </c>
      <c r="B56" s="141" t="s">
        <v>190</v>
      </c>
      <c r="C56" s="57" t="s">
        <v>26</v>
      </c>
      <c r="D56" s="58">
        <v>21.9</v>
      </c>
      <c r="E56" s="142">
        <v>0.36</v>
      </c>
      <c r="F56" s="9">
        <v>13.95</v>
      </c>
      <c r="G56" s="9">
        <f>F56*6</f>
        <v>83.69999999999999</v>
      </c>
      <c r="H56" s="374"/>
      <c r="I56" s="13">
        <f t="shared" si="7"/>
        <v>0</v>
      </c>
      <c r="K56" s="147">
        <v>106</v>
      </c>
      <c r="L56" s="148" t="s">
        <v>153</v>
      </c>
      <c r="M56" s="33">
        <v>2009</v>
      </c>
      <c r="N56" s="54">
        <v>11</v>
      </c>
      <c r="O56" s="190">
        <v>0.45545454545454545</v>
      </c>
      <c r="P56" s="10">
        <v>5.99</v>
      </c>
      <c r="Q56" s="10">
        <f>P56*6</f>
        <v>35.94</v>
      </c>
      <c r="R56" s="380"/>
      <c r="S56" s="13">
        <f t="shared" si="5"/>
        <v>0</v>
      </c>
      <c r="T56" s="114">
        <f t="shared" si="0"/>
        <v>55</v>
      </c>
    </row>
    <row r="57" spans="1:20" ht="14.25" customHeight="1">
      <c r="A57" s="147">
        <v>51</v>
      </c>
      <c r="B57" s="148" t="s">
        <v>50</v>
      </c>
      <c r="C57" s="33">
        <v>2011</v>
      </c>
      <c r="D57" s="54">
        <v>27.9</v>
      </c>
      <c r="E57" s="149">
        <v>0.4301075268817204</v>
      </c>
      <c r="F57" s="10">
        <v>15.9</v>
      </c>
      <c r="G57" s="10">
        <f>F57*6</f>
        <v>95.4</v>
      </c>
      <c r="H57" s="380"/>
      <c r="I57" s="13">
        <f>H57*6*F57</f>
        <v>0</v>
      </c>
      <c r="K57" s="218">
        <v>107</v>
      </c>
      <c r="L57" s="219" t="s">
        <v>154</v>
      </c>
      <c r="M57" s="63">
        <v>2008</v>
      </c>
      <c r="N57" s="234">
        <v>9.95</v>
      </c>
      <c r="O57" s="235">
        <v>0.5989949748743718</v>
      </c>
      <c r="P57" s="21">
        <v>3.99</v>
      </c>
      <c r="Q57" s="21">
        <f>P57*6</f>
        <v>23.94</v>
      </c>
      <c r="R57" s="390"/>
      <c r="S57" s="221">
        <f t="shared" si="5"/>
        <v>0</v>
      </c>
      <c r="T57" s="114">
        <f t="shared" si="0"/>
        <v>56</v>
      </c>
    </row>
    <row r="58" spans="1:20" ht="14.25" customHeight="1">
      <c r="A58" s="140">
        <v>52</v>
      </c>
      <c r="B58" s="141" t="s">
        <v>191</v>
      </c>
      <c r="C58" s="57" t="s">
        <v>26</v>
      </c>
      <c r="D58" s="58">
        <v>29.9</v>
      </c>
      <c r="E58" s="142">
        <v>0.4347826086956522</v>
      </c>
      <c r="F58" s="9">
        <v>16.9</v>
      </c>
      <c r="G58" s="9">
        <f>F58*6</f>
        <v>101.39999999999999</v>
      </c>
      <c r="H58" s="374"/>
      <c r="I58" s="143">
        <f>H58*6*F58</f>
        <v>0</v>
      </c>
      <c r="K58" s="147">
        <v>108</v>
      </c>
      <c r="L58" s="148" t="s">
        <v>155</v>
      </c>
      <c r="M58" s="31">
        <v>2012</v>
      </c>
      <c r="N58" s="236">
        <v>11.9</v>
      </c>
      <c r="O58" s="189">
        <v>0.5806722689075631</v>
      </c>
      <c r="P58" s="14">
        <v>4.99</v>
      </c>
      <c r="Q58" s="14">
        <f>P58*6</f>
        <v>29.94</v>
      </c>
      <c r="R58" s="392"/>
      <c r="S58" s="13">
        <f t="shared" si="5"/>
        <v>0</v>
      </c>
      <c r="T58" s="114">
        <f t="shared" si="0"/>
        <v>57</v>
      </c>
    </row>
    <row r="59" spans="1:20" ht="14.25" customHeight="1">
      <c r="A59" s="147">
        <v>53</v>
      </c>
      <c r="B59" s="148" t="s">
        <v>195</v>
      </c>
      <c r="C59" s="33" t="s">
        <v>26</v>
      </c>
      <c r="D59" s="54">
        <v>25.9</v>
      </c>
      <c r="E59" s="149">
        <v>0.3474903474903475</v>
      </c>
      <c r="F59" s="10">
        <v>16.9</v>
      </c>
      <c r="G59" s="10">
        <f>F59*6</f>
        <v>101.39999999999999</v>
      </c>
      <c r="H59" s="380"/>
      <c r="I59" s="143">
        <f>H59*6*F59</f>
        <v>0</v>
      </c>
      <c r="K59" s="140">
        <v>109</v>
      </c>
      <c r="L59" s="141" t="s">
        <v>156</v>
      </c>
      <c r="M59" s="23">
        <v>2011</v>
      </c>
      <c r="N59" s="58">
        <v>13.9</v>
      </c>
      <c r="O59" s="217">
        <v>0.49712230215827335</v>
      </c>
      <c r="P59" s="13">
        <v>6.99</v>
      </c>
      <c r="Q59" s="13">
        <f>P59*6</f>
        <v>41.94</v>
      </c>
      <c r="R59" s="374"/>
      <c r="S59" s="13">
        <f t="shared" si="5"/>
        <v>0</v>
      </c>
      <c r="T59" s="114">
        <f t="shared" si="0"/>
        <v>58</v>
      </c>
    </row>
    <row r="60" spans="1:20" ht="14.25" customHeight="1">
      <c r="A60" s="140">
        <v>54</v>
      </c>
      <c r="B60" s="141" t="s">
        <v>194</v>
      </c>
      <c r="C60" s="57">
        <v>2007</v>
      </c>
      <c r="D60" s="58">
        <v>29.9</v>
      </c>
      <c r="E60" s="142">
        <v>0.33444816053511706</v>
      </c>
      <c r="F60" s="9">
        <v>19.9</v>
      </c>
      <c r="G60" s="9">
        <f>F60*6</f>
        <v>119.39999999999999</v>
      </c>
      <c r="H60" s="374"/>
      <c r="I60" s="143">
        <f>H60*6*F60</f>
        <v>0</v>
      </c>
      <c r="K60" s="147">
        <v>110</v>
      </c>
      <c r="L60" s="148" t="s">
        <v>157</v>
      </c>
      <c r="M60" s="31">
        <v>2011</v>
      </c>
      <c r="N60" s="54">
        <v>13.9</v>
      </c>
      <c r="O60" s="189">
        <v>0.49712230215827335</v>
      </c>
      <c r="P60" s="14">
        <v>6.99</v>
      </c>
      <c r="Q60" s="14">
        <f>P60*6</f>
        <v>41.94</v>
      </c>
      <c r="R60" s="380"/>
      <c r="S60" s="13">
        <f t="shared" si="5"/>
        <v>0</v>
      </c>
      <c r="T60" s="114">
        <f t="shared" si="0"/>
        <v>59</v>
      </c>
    </row>
    <row r="61" spans="1:20" ht="14.25" customHeight="1">
      <c r="A61" s="147">
        <v>55</v>
      </c>
      <c r="B61" s="148" t="s">
        <v>193</v>
      </c>
      <c r="C61" s="33">
        <v>2012</v>
      </c>
      <c r="D61" s="54">
        <v>55</v>
      </c>
      <c r="E61" s="149">
        <v>0.3472727272727273</v>
      </c>
      <c r="F61" s="10">
        <v>35.9</v>
      </c>
      <c r="G61" s="10">
        <f>F61*6</f>
        <v>215.39999999999998</v>
      </c>
      <c r="H61" s="380"/>
      <c r="I61" s="143">
        <f>H61*6*F61</f>
        <v>0</v>
      </c>
      <c r="K61" s="140">
        <v>111</v>
      </c>
      <c r="L61" s="141" t="s">
        <v>158</v>
      </c>
      <c r="M61" s="23">
        <v>2009</v>
      </c>
      <c r="N61" s="58">
        <v>13.9</v>
      </c>
      <c r="O61" s="202">
        <v>0.460431654676259</v>
      </c>
      <c r="P61" s="13">
        <v>7.5</v>
      </c>
      <c r="Q61" s="13">
        <f>P61*6</f>
        <v>45</v>
      </c>
      <c r="R61" s="374"/>
      <c r="S61" s="13">
        <f t="shared" si="5"/>
        <v>0</v>
      </c>
      <c r="T61" s="114">
        <f t="shared" si="0"/>
        <v>60</v>
      </c>
    </row>
    <row r="62" ht="12" customHeight="1"/>
    <row r="63" ht="19.5" customHeight="1"/>
    <row r="64" ht="19.5" customHeight="1"/>
    <row r="65" ht="19.5" customHeight="1"/>
    <row r="66" ht="12" customHeight="1"/>
    <row r="67" ht="12" customHeight="1"/>
    <row r="68" spans="1:20" ht="38.25">
      <c r="A68" s="237"/>
      <c r="B68" s="117" t="s">
        <v>0</v>
      </c>
      <c r="C68" s="16" t="s">
        <v>1</v>
      </c>
      <c r="D68" s="117" t="s">
        <v>2</v>
      </c>
      <c r="E68" s="118" t="s">
        <v>3</v>
      </c>
      <c r="F68" s="2" t="s">
        <v>240</v>
      </c>
      <c r="G68" s="2" t="s">
        <v>239</v>
      </c>
      <c r="H68" s="119" t="s">
        <v>4</v>
      </c>
      <c r="I68" s="238" t="s">
        <v>5</v>
      </c>
      <c r="K68" s="115"/>
      <c r="L68" s="116" t="s">
        <v>0</v>
      </c>
      <c r="M68" s="1" t="s">
        <v>21</v>
      </c>
      <c r="N68" s="117" t="s">
        <v>89</v>
      </c>
      <c r="O68" s="118" t="s">
        <v>90</v>
      </c>
      <c r="P68" s="2" t="s">
        <v>241</v>
      </c>
      <c r="Q68" s="2"/>
      <c r="R68" s="119" t="s">
        <v>91</v>
      </c>
      <c r="S68" s="120" t="s">
        <v>5</v>
      </c>
      <c r="T68" s="114">
        <v>1</v>
      </c>
    </row>
    <row r="69" spans="1:20" ht="15" customHeight="1">
      <c r="A69" s="140">
        <v>112</v>
      </c>
      <c r="B69" s="141" t="s">
        <v>159</v>
      </c>
      <c r="C69" s="23">
        <v>2009</v>
      </c>
      <c r="D69" s="58">
        <v>13.9</v>
      </c>
      <c r="E69" s="202">
        <v>0.42805755395683454</v>
      </c>
      <c r="F69" s="13">
        <v>7.95</v>
      </c>
      <c r="G69" s="13">
        <f>F69*6</f>
        <v>47.7</v>
      </c>
      <c r="H69" s="374"/>
      <c r="I69" s="13">
        <f aca="true" t="shared" si="8" ref="I69:I81">H69*6*F69</f>
        <v>0</v>
      </c>
      <c r="K69" s="239"/>
      <c r="L69" s="240" t="s">
        <v>87</v>
      </c>
      <c r="M69" s="67"/>
      <c r="N69" s="68"/>
      <c r="O69" s="241"/>
      <c r="P69" s="69"/>
      <c r="Q69" s="69"/>
      <c r="R69" s="70" t="s">
        <v>92</v>
      </c>
      <c r="S69" s="71"/>
      <c r="T69" s="114">
        <f>1+T68</f>
        <v>2</v>
      </c>
    </row>
    <row r="70" spans="1:20" ht="15" customHeight="1">
      <c r="A70" s="147">
        <v>113</v>
      </c>
      <c r="B70" s="148" t="s">
        <v>160</v>
      </c>
      <c r="C70" s="31">
        <v>2012</v>
      </c>
      <c r="D70" s="54">
        <v>14.9</v>
      </c>
      <c r="E70" s="179">
        <v>0.5308724832214765</v>
      </c>
      <c r="F70" s="14">
        <v>6.99</v>
      </c>
      <c r="G70" s="14">
        <f>F70*6</f>
        <v>41.94</v>
      </c>
      <c r="H70" s="380"/>
      <c r="I70" s="13">
        <f t="shared" si="8"/>
        <v>0</v>
      </c>
      <c r="K70" s="137">
        <v>201</v>
      </c>
      <c r="L70" s="138" t="s">
        <v>223</v>
      </c>
      <c r="M70" s="72" t="s">
        <v>80</v>
      </c>
      <c r="N70" s="242">
        <v>8</v>
      </c>
      <c r="O70" s="73">
        <v>1.16</v>
      </c>
      <c r="P70" s="13">
        <v>9.28</v>
      </c>
      <c r="Q70" s="108"/>
      <c r="R70" s="374"/>
      <c r="S70" s="13">
        <f>P70*R70</f>
        <v>0</v>
      </c>
      <c r="T70" s="114">
        <f aca="true" t="shared" si="9" ref="T70:T127">1+T69</f>
        <v>3</v>
      </c>
    </row>
    <row r="71" spans="1:20" ht="15" customHeight="1">
      <c r="A71" s="140">
        <v>114</v>
      </c>
      <c r="B71" s="141" t="s">
        <v>161</v>
      </c>
      <c r="C71" s="23">
        <v>2007</v>
      </c>
      <c r="D71" s="58">
        <v>13.9</v>
      </c>
      <c r="E71" s="142">
        <v>0.3561151079136691</v>
      </c>
      <c r="F71" s="13">
        <v>8.95</v>
      </c>
      <c r="G71" s="13">
        <f>F71*6</f>
        <v>53.699999999999996</v>
      </c>
      <c r="H71" s="374"/>
      <c r="I71" s="13">
        <f t="shared" si="8"/>
        <v>0</v>
      </c>
      <c r="K71" s="144">
        <v>202</v>
      </c>
      <c r="L71" s="145" t="s">
        <v>224</v>
      </c>
      <c r="M71" s="74" t="s">
        <v>80</v>
      </c>
      <c r="N71" s="243">
        <v>8</v>
      </c>
      <c r="O71" s="75">
        <v>1.22</v>
      </c>
      <c r="P71" s="27">
        <v>9.76</v>
      </c>
      <c r="Q71" s="112"/>
      <c r="R71" s="375"/>
      <c r="S71" s="13">
        <f aca="true" t="shared" si="10" ref="S71:S107">P71*R71</f>
        <v>0</v>
      </c>
      <c r="T71" s="114">
        <f t="shared" si="9"/>
        <v>4</v>
      </c>
    </row>
    <row r="72" spans="1:20" ht="15" customHeight="1">
      <c r="A72" s="147">
        <v>115</v>
      </c>
      <c r="B72" s="148" t="s">
        <v>162</v>
      </c>
      <c r="C72" s="33" t="s">
        <v>26</v>
      </c>
      <c r="D72" s="54">
        <v>14.9</v>
      </c>
      <c r="E72" s="190">
        <v>0.3993288590604027</v>
      </c>
      <c r="F72" s="10">
        <v>8.95</v>
      </c>
      <c r="G72" s="10">
        <f>F72*6</f>
        <v>53.699999999999996</v>
      </c>
      <c r="H72" s="380"/>
      <c r="I72" s="13">
        <f t="shared" si="8"/>
        <v>0</v>
      </c>
      <c r="K72" s="150">
        <v>203</v>
      </c>
      <c r="L72" s="151" t="s">
        <v>225</v>
      </c>
      <c r="M72" s="244" t="s">
        <v>81</v>
      </c>
      <c r="N72" s="245">
        <v>8</v>
      </c>
      <c r="O72" s="246">
        <v>1.26</v>
      </c>
      <c r="P72" s="143">
        <v>10.08</v>
      </c>
      <c r="Q72" s="247"/>
      <c r="R72" s="376"/>
      <c r="S72" s="13">
        <f t="shared" si="10"/>
        <v>0</v>
      </c>
      <c r="T72" s="114">
        <f t="shared" si="9"/>
        <v>5</v>
      </c>
    </row>
    <row r="73" spans="1:20" ht="15" customHeight="1">
      <c r="A73" s="140">
        <v>116</v>
      </c>
      <c r="B73" s="141" t="s">
        <v>163</v>
      </c>
      <c r="C73" s="57">
        <v>2010</v>
      </c>
      <c r="D73" s="58">
        <v>16.9</v>
      </c>
      <c r="E73" s="142">
        <v>0.48520710059171596</v>
      </c>
      <c r="F73" s="9">
        <v>8.7</v>
      </c>
      <c r="G73" s="9">
        <f>F73*6</f>
        <v>52.199999999999996</v>
      </c>
      <c r="H73" s="374"/>
      <c r="I73" s="13">
        <f t="shared" si="8"/>
        <v>0</v>
      </c>
      <c r="K73" s="155">
        <v>204</v>
      </c>
      <c r="L73" s="156" t="s">
        <v>226</v>
      </c>
      <c r="M73" s="74" t="s">
        <v>82</v>
      </c>
      <c r="N73" s="243">
        <v>8</v>
      </c>
      <c r="O73" s="75">
        <v>1.43</v>
      </c>
      <c r="P73" s="27">
        <v>11.44</v>
      </c>
      <c r="Q73" s="112"/>
      <c r="R73" s="375"/>
      <c r="S73" s="13">
        <f t="shared" si="10"/>
        <v>0</v>
      </c>
      <c r="T73" s="114">
        <f t="shared" si="9"/>
        <v>6</v>
      </c>
    </row>
    <row r="74" spans="1:20" ht="15" customHeight="1">
      <c r="A74" s="248">
        <v>117</v>
      </c>
      <c r="B74" s="249" t="s">
        <v>164</v>
      </c>
      <c r="C74" s="86">
        <v>2002</v>
      </c>
      <c r="D74" s="236">
        <v>19.9</v>
      </c>
      <c r="E74" s="189">
        <v>0.5</v>
      </c>
      <c r="F74" s="87">
        <v>9.95</v>
      </c>
      <c r="G74" s="87">
        <f>F74*6</f>
        <v>59.699999999999996</v>
      </c>
      <c r="H74" s="392"/>
      <c r="I74" s="13">
        <f t="shared" si="8"/>
        <v>0</v>
      </c>
      <c r="K74" s="164">
        <v>205</v>
      </c>
      <c r="L74" s="165" t="s">
        <v>227</v>
      </c>
      <c r="M74" s="76" t="s">
        <v>80</v>
      </c>
      <c r="N74" s="250">
        <v>8</v>
      </c>
      <c r="O74" s="77">
        <v>1.45</v>
      </c>
      <c r="P74" s="30">
        <v>11.6</v>
      </c>
      <c r="Q74" s="110"/>
      <c r="R74" s="377"/>
      <c r="S74" s="13">
        <f t="shared" si="10"/>
        <v>0</v>
      </c>
      <c r="T74" s="114">
        <f t="shared" si="9"/>
        <v>7</v>
      </c>
    </row>
    <row r="75" spans="1:20" ht="15" customHeight="1">
      <c r="A75" s="137">
        <v>118</v>
      </c>
      <c r="B75" s="138" t="s">
        <v>165</v>
      </c>
      <c r="C75" s="23">
        <v>2010</v>
      </c>
      <c r="D75" s="58">
        <v>19.9</v>
      </c>
      <c r="E75" s="212">
        <v>0.3492462311557789</v>
      </c>
      <c r="F75" s="13">
        <v>12.95</v>
      </c>
      <c r="G75" s="13">
        <f>F75*6</f>
        <v>77.69999999999999</v>
      </c>
      <c r="H75" s="374"/>
      <c r="I75" s="13">
        <f t="shared" si="8"/>
        <v>0</v>
      </c>
      <c r="K75" s="147">
        <v>206</v>
      </c>
      <c r="L75" s="174" t="s">
        <v>228</v>
      </c>
      <c r="M75" s="251" t="s">
        <v>82</v>
      </c>
      <c r="N75" s="252">
        <v>8</v>
      </c>
      <c r="O75" s="253">
        <v>1.53</v>
      </c>
      <c r="P75" s="178">
        <v>12.24</v>
      </c>
      <c r="Q75" s="254"/>
      <c r="R75" s="378"/>
      <c r="S75" s="13">
        <f>P75*R75</f>
        <v>0</v>
      </c>
      <c r="T75" s="114">
        <f t="shared" si="9"/>
        <v>8</v>
      </c>
    </row>
    <row r="76" spans="1:20" ht="15" customHeight="1">
      <c r="A76" s="255">
        <v>119</v>
      </c>
      <c r="B76" s="148" t="s">
        <v>166</v>
      </c>
      <c r="C76" s="31">
        <v>2008</v>
      </c>
      <c r="D76" s="54">
        <v>21.9</v>
      </c>
      <c r="E76" s="149">
        <v>0.363013698630137</v>
      </c>
      <c r="F76" s="14">
        <v>13.95</v>
      </c>
      <c r="G76" s="14">
        <f>F76*6</f>
        <v>83.69999999999999</v>
      </c>
      <c r="H76" s="380"/>
      <c r="I76" s="13">
        <f t="shared" si="8"/>
        <v>0</v>
      </c>
      <c r="K76" s="180">
        <v>207</v>
      </c>
      <c r="L76" s="181" t="s">
        <v>229</v>
      </c>
      <c r="M76" s="76" t="s">
        <v>82</v>
      </c>
      <c r="N76" s="245">
        <v>8</v>
      </c>
      <c r="O76" s="77">
        <v>1.7</v>
      </c>
      <c r="P76" s="30">
        <v>13.6</v>
      </c>
      <c r="Q76" s="110"/>
      <c r="R76" s="377"/>
      <c r="S76" s="13">
        <f t="shared" si="10"/>
        <v>0</v>
      </c>
      <c r="T76" s="114">
        <f t="shared" si="9"/>
        <v>9</v>
      </c>
    </row>
    <row r="77" spans="1:20" ht="15" customHeight="1">
      <c r="A77" s="140">
        <v>120</v>
      </c>
      <c r="B77" s="138" t="s">
        <v>167</v>
      </c>
      <c r="C77" s="23">
        <v>2010</v>
      </c>
      <c r="D77" s="58">
        <v>21.9</v>
      </c>
      <c r="E77" s="212">
        <v>0.317351598173516</v>
      </c>
      <c r="F77" s="13">
        <v>14.95</v>
      </c>
      <c r="G77" s="13">
        <f>F77*6</f>
        <v>89.69999999999999</v>
      </c>
      <c r="H77" s="374"/>
      <c r="I77" s="13">
        <f t="shared" si="8"/>
        <v>0</v>
      </c>
      <c r="K77" s="198">
        <v>208</v>
      </c>
      <c r="L77" s="148" t="s">
        <v>230</v>
      </c>
      <c r="M77" s="251" t="s">
        <v>83</v>
      </c>
      <c r="N77" s="252">
        <v>8</v>
      </c>
      <c r="O77" s="253">
        <v>1.82</v>
      </c>
      <c r="P77" s="178">
        <v>14.56</v>
      </c>
      <c r="Q77" s="254"/>
      <c r="R77" s="378"/>
      <c r="S77" s="13">
        <f t="shared" si="10"/>
        <v>0</v>
      </c>
      <c r="T77" s="114">
        <f t="shared" si="9"/>
        <v>10</v>
      </c>
    </row>
    <row r="78" spans="1:20" ht="15" customHeight="1">
      <c r="A78" s="201">
        <v>121</v>
      </c>
      <c r="B78" s="232" t="s">
        <v>168</v>
      </c>
      <c r="C78" s="53">
        <v>2008</v>
      </c>
      <c r="D78" s="236">
        <v>24.95</v>
      </c>
      <c r="E78" s="190">
        <v>0.36072144288577157</v>
      </c>
      <c r="F78" s="55">
        <v>15.95</v>
      </c>
      <c r="G78" s="55">
        <f>F78*6</f>
        <v>95.69999999999999</v>
      </c>
      <c r="H78" s="392"/>
      <c r="I78" s="13">
        <f t="shared" si="8"/>
        <v>0</v>
      </c>
      <c r="K78" s="164">
        <v>209</v>
      </c>
      <c r="L78" s="186" t="s">
        <v>231</v>
      </c>
      <c r="M78" s="244" t="s">
        <v>82</v>
      </c>
      <c r="N78" s="245">
        <v>8</v>
      </c>
      <c r="O78" s="246">
        <v>1.88</v>
      </c>
      <c r="P78" s="143">
        <v>15.04</v>
      </c>
      <c r="Q78" s="247"/>
      <c r="R78" s="376"/>
      <c r="S78" s="13">
        <f t="shared" si="10"/>
        <v>0</v>
      </c>
      <c r="T78" s="114">
        <f t="shared" si="9"/>
        <v>11</v>
      </c>
    </row>
    <row r="79" spans="1:20" ht="15" customHeight="1">
      <c r="A79" s="140">
        <v>122</v>
      </c>
      <c r="B79" s="141" t="s">
        <v>169</v>
      </c>
      <c r="C79" s="23" t="s">
        <v>26</v>
      </c>
      <c r="D79" s="24">
        <v>29.9</v>
      </c>
      <c r="E79" s="202">
        <v>0.3996655518394649</v>
      </c>
      <c r="F79" s="13">
        <v>17.95</v>
      </c>
      <c r="G79" s="13">
        <f>F79*6</f>
        <v>107.69999999999999</v>
      </c>
      <c r="H79" s="396"/>
      <c r="I79" s="13">
        <f t="shared" si="8"/>
        <v>0</v>
      </c>
      <c r="K79" s="147">
        <v>210</v>
      </c>
      <c r="L79" s="188" t="s">
        <v>232</v>
      </c>
      <c r="M79" s="251" t="s">
        <v>83</v>
      </c>
      <c r="N79" s="252">
        <v>8</v>
      </c>
      <c r="O79" s="253">
        <v>1.89</v>
      </c>
      <c r="P79" s="178">
        <v>15.12</v>
      </c>
      <c r="Q79" s="254"/>
      <c r="R79" s="378"/>
      <c r="S79" s="13">
        <f t="shared" si="10"/>
        <v>0</v>
      </c>
      <c r="T79" s="114">
        <f t="shared" si="9"/>
        <v>12</v>
      </c>
    </row>
    <row r="80" spans="1:20" ht="15" customHeight="1">
      <c r="A80" s="147">
        <v>123</v>
      </c>
      <c r="B80" s="148" t="s">
        <v>170</v>
      </c>
      <c r="C80" s="31">
        <v>2009</v>
      </c>
      <c r="D80" s="32">
        <v>21</v>
      </c>
      <c r="E80" s="190">
        <v>0.1928571428571429</v>
      </c>
      <c r="F80" s="14">
        <v>16.95</v>
      </c>
      <c r="G80" s="14">
        <f>F80*6</f>
        <v>101.69999999999999</v>
      </c>
      <c r="H80" s="380"/>
      <c r="I80" s="13">
        <f t="shared" si="8"/>
        <v>0</v>
      </c>
      <c r="K80" s="180">
        <v>211</v>
      </c>
      <c r="L80" s="151" t="s">
        <v>233</v>
      </c>
      <c r="M80" s="244" t="s">
        <v>83</v>
      </c>
      <c r="N80" s="245">
        <v>8</v>
      </c>
      <c r="O80" s="246">
        <v>2.04</v>
      </c>
      <c r="P80" s="143">
        <v>16.32</v>
      </c>
      <c r="Q80" s="247"/>
      <c r="R80" s="376"/>
      <c r="S80" s="13">
        <f t="shared" si="10"/>
        <v>0</v>
      </c>
      <c r="T80" s="114">
        <f t="shared" si="9"/>
        <v>13</v>
      </c>
    </row>
    <row r="81" spans="1:20" ht="15" customHeight="1">
      <c r="A81" s="140">
        <v>124</v>
      </c>
      <c r="B81" s="256" t="s">
        <v>171</v>
      </c>
      <c r="C81" s="57">
        <v>2011</v>
      </c>
      <c r="D81" s="24">
        <v>25</v>
      </c>
      <c r="E81" s="202">
        <v>0.20400000000000007</v>
      </c>
      <c r="F81" s="13">
        <v>19.9</v>
      </c>
      <c r="G81" s="13">
        <f>F81*6</f>
        <v>119.39999999999999</v>
      </c>
      <c r="H81" s="374"/>
      <c r="I81" s="13">
        <f t="shared" si="8"/>
        <v>0</v>
      </c>
      <c r="K81" s="147">
        <v>212</v>
      </c>
      <c r="L81" s="145" t="s">
        <v>234</v>
      </c>
      <c r="M81" s="78" t="s">
        <v>84</v>
      </c>
      <c r="N81" s="257">
        <v>8</v>
      </c>
      <c r="O81" s="79">
        <v>2.1</v>
      </c>
      <c r="P81" s="14">
        <v>16.8</v>
      </c>
      <c r="Q81" s="109"/>
      <c r="R81" s="380"/>
      <c r="S81" s="13">
        <f t="shared" si="10"/>
        <v>0</v>
      </c>
      <c r="T81" s="114">
        <f t="shared" si="9"/>
        <v>14</v>
      </c>
    </row>
    <row r="82" spans="1:20" ht="15" customHeight="1">
      <c r="A82" s="209"/>
      <c r="B82" s="258" t="s">
        <v>73</v>
      </c>
      <c r="C82" s="259"/>
      <c r="D82" s="260"/>
      <c r="E82" s="261"/>
      <c r="F82" s="260"/>
      <c r="G82" s="260"/>
      <c r="H82" s="397"/>
      <c r="I82" s="41"/>
      <c r="K82" s="180">
        <v>213</v>
      </c>
      <c r="L82" s="151" t="s">
        <v>235</v>
      </c>
      <c r="M82" s="244" t="s">
        <v>83</v>
      </c>
      <c r="N82" s="250">
        <v>8</v>
      </c>
      <c r="O82" s="246">
        <v>2.33</v>
      </c>
      <c r="P82" s="143">
        <v>18.64</v>
      </c>
      <c r="Q82" s="247"/>
      <c r="R82" s="376"/>
      <c r="S82" s="13">
        <f t="shared" si="10"/>
        <v>0</v>
      </c>
      <c r="T82" s="114">
        <f t="shared" si="9"/>
        <v>15</v>
      </c>
    </row>
    <row r="83" spans="1:20" ht="15" customHeight="1">
      <c r="A83" s="155">
        <v>125</v>
      </c>
      <c r="B83" s="156" t="s">
        <v>172</v>
      </c>
      <c r="C83" s="25">
        <v>2011</v>
      </c>
      <c r="D83" s="26">
        <v>4.99</v>
      </c>
      <c r="E83" s="146">
        <v>0.4008016032064128</v>
      </c>
      <c r="F83" s="27">
        <v>2.99</v>
      </c>
      <c r="G83" s="27">
        <f>F83*6</f>
        <v>17.94</v>
      </c>
      <c r="H83" s="375"/>
      <c r="I83" s="13">
        <f aca="true" t="shared" si="11" ref="I83:I92">H83*6*F83</f>
        <v>0</v>
      </c>
      <c r="K83" s="198">
        <v>215</v>
      </c>
      <c r="L83" s="145" t="s">
        <v>236</v>
      </c>
      <c r="M83" s="78" t="s">
        <v>84</v>
      </c>
      <c r="N83" s="257">
        <v>8</v>
      </c>
      <c r="O83" s="79">
        <v>2.39</v>
      </c>
      <c r="P83" s="14">
        <v>19.12</v>
      </c>
      <c r="Q83" s="109"/>
      <c r="R83" s="380"/>
      <c r="S83" s="13">
        <f t="shared" si="10"/>
        <v>0</v>
      </c>
      <c r="T83" s="114">
        <f t="shared" si="9"/>
        <v>16</v>
      </c>
    </row>
    <row r="84" spans="1:20" ht="15" customHeight="1">
      <c r="A84" s="164">
        <v>126</v>
      </c>
      <c r="B84" s="165" t="s">
        <v>173</v>
      </c>
      <c r="C84" s="28">
        <v>2012</v>
      </c>
      <c r="D84" s="29">
        <v>11</v>
      </c>
      <c r="E84" s="166">
        <v>0.5545454545454546</v>
      </c>
      <c r="F84" s="30">
        <v>4.9</v>
      </c>
      <c r="G84" s="30">
        <f>F84*6</f>
        <v>29.400000000000002</v>
      </c>
      <c r="H84" s="377"/>
      <c r="I84" s="13">
        <f t="shared" si="11"/>
        <v>0</v>
      </c>
      <c r="K84" s="164">
        <v>216</v>
      </c>
      <c r="L84" s="151" t="s">
        <v>237</v>
      </c>
      <c r="M84" s="244" t="s">
        <v>84</v>
      </c>
      <c r="N84" s="245">
        <v>8</v>
      </c>
      <c r="O84" s="246">
        <v>2.44</v>
      </c>
      <c r="P84" s="143">
        <v>19.52</v>
      </c>
      <c r="Q84" s="247"/>
      <c r="R84" s="376"/>
      <c r="S84" s="13">
        <f t="shared" si="10"/>
        <v>0</v>
      </c>
      <c r="T84" s="114">
        <f t="shared" si="9"/>
        <v>17</v>
      </c>
    </row>
    <row r="85" spans="1:20" ht="15" customHeight="1">
      <c r="A85" s="147">
        <v>127</v>
      </c>
      <c r="B85" s="174" t="s">
        <v>174</v>
      </c>
      <c r="C85" s="175">
        <v>2012</v>
      </c>
      <c r="D85" s="176">
        <v>7.99</v>
      </c>
      <c r="E85" s="177">
        <v>0.5006257822277848</v>
      </c>
      <c r="F85" s="178">
        <v>3.99</v>
      </c>
      <c r="G85" s="178">
        <f>F85*6</f>
        <v>23.94</v>
      </c>
      <c r="H85" s="378"/>
      <c r="I85" s="13">
        <f t="shared" si="11"/>
        <v>0</v>
      </c>
      <c r="K85" s="262"/>
      <c r="L85" s="263" t="s">
        <v>88</v>
      </c>
      <c r="M85" s="68"/>
      <c r="N85" s="264"/>
      <c r="O85" s="80"/>
      <c r="P85" s="68"/>
      <c r="Q85" s="68"/>
      <c r="R85" s="393" t="s">
        <v>93</v>
      </c>
      <c r="S85" s="81"/>
      <c r="T85" s="114">
        <f t="shared" si="9"/>
        <v>18</v>
      </c>
    </row>
    <row r="86" spans="1:20" ht="15" customHeight="1">
      <c r="A86" s="180">
        <v>128</v>
      </c>
      <c r="B86" s="181" t="s">
        <v>175</v>
      </c>
      <c r="C86" s="28">
        <v>2012</v>
      </c>
      <c r="D86" s="29">
        <v>11.9</v>
      </c>
      <c r="E86" s="154">
        <v>0.5</v>
      </c>
      <c r="F86" s="30">
        <v>5.95</v>
      </c>
      <c r="G86" s="30">
        <f>F86*6</f>
        <v>35.7</v>
      </c>
      <c r="H86" s="377"/>
      <c r="I86" s="13">
        <f t="shared" si="11"/>
        <v>0</v>
      </c>
      <c r="K86" s="198">
        <v>217</v>
      </c>
      <c r="L86" s="148" t="s">
        <v>201</v>
      </c>
      <c r="M86" s="78" t="s">
        <v>85</v>
      </c>
      <c r="N86" s="257">
        <v>24</v>
      </c>
      <c r="O86" s="79">
        <v>1</v>
      </c>
      <c r="P86" s="14">
        <v>24</v>
      </c>
      <c r="Q86" s="109"/>
      <c r="R86" s="380"/>
      <c r="S86" s="13">
        <f t="shared" si="10"/>
        <v>0</v>
      </c>
      <c r="T86" s="114">
        <f t="shared" si="9"/>
        <v>19</v>
      </c>
    </row>
    <row r="87" spans="1:20" ht="15" customHeight="1">
      <c r="A87" s="198">
        <v>129</v>
      </c>
      <c r="B87" s="148" t="s">
        <v>177</v>
      </c>
      <c r="C87" s="175" t="s">
        <v>57</v>
      </c>
      <c r="D87" s="176">
        <v>11.9</v>
      </c>
      <c r="E87" s="265">
        <v>0.4126050420168067</v>
      </c>
      <c r="F87" s="251">
        <v>6.99</v>
      </c>
      <c r="G87" s="251">
        <f>F87*6</f>
        <v>41.94</v>
      </c>
      <c r="H87" s="398"/>
      <c r="I87" s="13">
        <f t="shared" si="11"/>
        <v>0</v>
      </c>
      <c r="K87" s="200">
        <v>218</v>
      </c>
      <c r="L87" s="186" t="s">
        <v>202</v>
      </c>
      <c r="M87" s="76" t="s">
        <v>81</v>
      </c>
      <c r="N87" s="250">
        <v>24</v>
      </c>
      <c r="O87" s="77">
        <v>1.25</v>
      </c>
      <c r="P87" s="30">
        <v>30</v>
      </c>
      <c r="Q87" s="110"/>
      <c r="R87" s="377"/>
      <c r="S87" s="13">
        <f t="shared" si="10"/>
        <v>0</v>
      </c>
      <c r="T87" s="114">
        <f t="shared" si="9"/>
        <v>20</v>
      </c>
    </row>
    <row r="88" spans="1:20" ht="15" customHeight="1" thickBot="1">
      <c r="A88" s="266">
        <v>130</v>
      </c>
      <c r="B88" s="267" t="s">
        <v>178</v>
      </c>
      <c r="C88" s="268">
        <v>2012</v>
      </c>
      <c r="D88" s="269">
        <v>15.9</v>
      </c>
      <c r="E88" s="270">
        <v>0.560377358490566</v>
      </c>
      <c r="F88" s="163">
        <v>6.99</v>
      </c>
      <c r="G88" s="163">
        <f>F88*6</f>
        <v>41.94</v>
      </c>
      <c r="H88" s="399"/>
      <c r="I88" s="221">
        <f t="shared" si="11"/>
        <v>0</v>
      </c>
      <c r="K88" s="198">
        <v>219</v>
      </c>
      <c r="L88" s="148" t="s">
        <v>203</v>
      </c>
      <c r="M88" s="78" t="s">
        <v>81</v>
      </c>
      <c r="N88" s="257">
        <v>24</v>
      </c>
      <c r="O88" s="79">
        <v>1.28</v>
      </c>
      <c r="P88" s="14">
        <v>30.72</v>
      </c>
      <c r="Q88" s="109"/>
      <c r="R88" s="380"/>
      <c r="S88" s="13">
        <f t="shared" si="10"/>
        <v>0</v>
      </c>
      <c r="T88" s="114">
        <f t="shared" si="9"/>
        <v>21</v>
      </c>
    </row>
    <row r="89" spans="1:20" ht="15" customHeight="1">
      <c r="A89" s="222">
        <v>131</v>
      </c>
      <c r="B89" s="271" t="s">
        <v>179</v>
      </c>
      <c r="C89" s="272">
        <v>2002</v>
      </c>
      <c r="D89" s="273">
        <v>7.95</v>
      </c>
      <c r="E89" s="274">
        <v>0.6238993710691824</v>
      </c>
      <c r="F89" s="275">
        <v>2.99</v>
      </c>
      <c r="G89" s="275">
        <f>F89*6</f>
        <v>17.94</v>
      </c>
      <c r="H89" s="400"/>
      <c r="I89" s="225">
        <f t="shared" si="11"/>
        <v>0</v>
      </c>
      <c r="K89" s="200">
        <v>220</v>
      </c>
      <c r="L89" s="186" t="s">
        <v>204</v>
      </c>
      <c r="M89" s="76" t="s">
        <v>80</v>
      </c>
      <c r="N89" s="250">
        <v>24</v>
      </c>
      <c r="O89" s="77">
        <v>1.3</v>
      </c>
      <c r="P89" s="30">
        <v>31.2</v>
      </c>
      <c r="Q89" s="110"/>
      <c r="R89" s="377"/>
      <c r="S89" s="13">
        <f t="shared" si="10"/>
        <v>0</v>
      </c>
      <c r="T89" s="114">
        <f t="shared" si="9"/>
        <v>22</v>
      </c>
    </row>
    <row r="90" spans="1:20" ht="15" customHeight="1">
      <c r="A90" s="180">
        <v>132</v>
      </c>
      <c r="B90" s="151" t="s">
        <v>180</v>
      </c>
      <c r="C90" s="152">
        <v>2012</v>
      </c>
      <c r="D90" s="153">
        <v>7.9</v>
      </c>
      <c r="E90" s="199">
        <v>0.49493670886075947</v>
      </c>
      <c r="F90" s="143">
        <v>3.99</v>
      </c>
      <c r="G90" s="143">
        <f>F90*6</f>
        <v>23.94</v>
      </c>
      <c r="H90" s="376"/>
      <c r="I90" s="13">
        <f t="shared" si="11"/>
        <v>0</v>
      </c>
      <c r="K90" s="276">
        <v>221</v>
      </c>
      <c r="L90" s="277" t="s">
        <v>205</v>
      </c>
      <c r="M90" s="78" t="s">
        <v>81</v>
      </c>
      <c r="N90" s="257">
        <v>24</v>
      </c>
      <c r="O90" s="82">
        <v>1.3</v>
      </c>
      <c r="P90" s="37">
        <v>31.2</v>
      </c>
      <c r="Q90" s="111"/>
      <c r="R90" s="394"/>
      <c r="S90" s="13">
        <f t="shared" si="10"/>
        <v>0</v>
      </c>
      <c r="T90" s="114">
        <f t="shared" si="9"/>
        <v>23</v>
      </c>
    </row>
    <row r="91" spans="1:20" ht="15" customHeight="1">
      <c r="A91" s="147">
        <v>133</v>
      </c>
      <c r="B91" s="145" t="s">
        <v>181</v>
      </c>
      <c r="C91" s="31">
        <v>2012</v>
      </c>
      <c r="D91" s="32">
        <v>8.9</v>
      </c>
      <c r="E91" s="189">
        <v>0.5516853932584269</v>
      </c>
      <c r="F91" s="14">
        <v>3.99</v>
      </c>
      <c r="G91" s="14">
        <f>F91*6</f>
        <v>23.94</v>
      </c>
      <c r="H91" s="380"/>
      <c r="I91" s="13">
        <f t="shared" si="11"/>
        <v>0</v>
      </c>
      <c r="K91" s="140">
        <v>222</v>
      </c>
      <c r="L91" s="141" t="s">
        <v>206</v>
      </c>
      <c r="M91" s="72" t="s">
        <v>82</v>
      </c>
      <c r="N91" s="242">
        <v>24</v>
      </c>
      <c r="O91" s="73">
        <v>1.38</v>
      </c>
      <c r="P91" s="13">
        <v>33.12</v>
      </c>
      <c r="Q91" s="108"/>
      <c r="R91" s="374"/>
      <c r="S91" s="13">
        <f t="shared" si="10"/>
        <v>0</v>
      </c>
      <c r="T91" s="114">
        <f t="shared" si="9"/>
        <v>24</v>
      </c>
    </row>
    <row r="92" spans="1:20" ht="15" customHeight="1">
      <c r="A92" s="180">
        <v>134</v>
      </c>
      <c r="B92" s="151" t="s">
        <v>182</v>
      </c>
      <c r="C92" s="152">
        <v>2012</v>
      </c>
      <c r="D92" s="153">
        <v>9.9</v>
      </c>
      <c r="E92" s="166">
        <v>0.49595959595959593</v>
      </c>
      <c r="F92" s="143">
        <v>4.99</v>
      </c>
      <c r="G92" s="143">
        <f>F92*6</f>
        <v>29.94</v>
      </c>
      <c r="H92" s="376"/>
      <c r="I92" s="13">
        <f t="shared" si="11"/>
        <v>0</v>
      </c>
      <c r="K92" s="144">
        <v>223</v>
      </c>
      <c r="L92" s="278" t="s">
        <v>207</v>
      </c>
      <c r="M92" s="279" t="s">
        <v>84</v>
      </c>
      <c r="N92" s="280">
        <v>24</v>
      </c>
      <c r="O92" s="281">
        <v>1.46</v>
      </c>
      <c r="P92" s="282">
        <v>35.04</v>
      </c>
      <c r="Q92" s="283"/>
      <c r="R92" s="387"/>
      <c r="S92" s="13">
        <f t="shared" si="10"/>
        <v>0</v>
      </c>
      <c r="T92" s="114">
        <f t="shared" si="9"/>
        <v>25</v>
      </c>
    </row>
    <row r="93" spans="1:20" ht="15" customHeight="1">
      <c r="A93" s="198">
        <v>135</v>
      </c>
      <c r="B93" s="145" t="s">
        <v>183</v>
      </c>
      <c r="C93" s="33">
        <v>2011</v>
      </c>
      <c r="D93" s="32">
        <v>14.9</v>
      </c>
      <c r="E93" s="189">
        <v>0.5308724832214765</v>
      </c>
      <c r="F93" s="14">
        <v>6.99</v>
      </c>
      <c r="G93" s="14">
        <f>F93*6</f>
        <v>41.94</v>
      </c>
      <c r="H93" s="380"/>
      <c r="I93" s="13">
        <f>H93*6*F93</f>
        <v>0</v>
      </c>
      <c r="K93" s="140">
        <v>224</v>
      </c>
      <c r="L93" s="141" t="s">
        <v>208</v>
      </c>
      <c r="M93" s="72" t="s">
        <v>86</v>
      </c>
      <c r="N93" s="242">
        <v>24</v>
      </c>
      <c r="O93" s="73">
        <v>1.46</v>
      </c>
      <c r="P93" s="13">
        <v>35.04</v>
      </c>
      <c r="Q93" s="108"/>
      <c r="R93" s="374"/>
      <c r="S93" s="13">
        <f t="shared" si="10"/>
        <v>0</v>
      </c>
      <c r="T93" s="114">
        <f t="shared" si="9"/>
        <v>26</v>
      </c>
    </row>
    <row r="94" spans="1:20" ht="15" customHeight="1">
      <c r="A94" s="284"/>
      <c r="B94" s="285" t="s">
        <v>13</v>
      </c>
      <c r="C94" s="286"/>
      <c r="D94" s="260"/>
      <c r="E94" s="287"/>
      <c r="F94" s="260"/>
      <c r="G94" s="260"/>
      <c r="H94" s="397"/>
      <c r="I94" s="41"/>
      <c r="K94" s="191">
        <v>225</v>
      </c>
      <c r="L94" s="192" t="s">
        <v>209</v>
      </c>
      <c r="M94" s="74" t="s">
        <v>82</v>
      </c>
      <c r="N94" s="243">
        <v>24</v>
      </c>
      <c r="O94" s="75">
        <v>1.49</v>
      </c>
      <c r="P94" s="27">
        <v>35.76</v>
      </c>
      <c r="Q94" s="112"/>
      <c r="R94" s="375"/>
      <c r="S94" s="13">
        <f t="shared" si="10"/>
        <v>0</v>
      </c>
      <c r="T94" s="114">
        <f t="shared" si="9"/>
        <v>27</v>
      </c>
    </row>
    <row r="95" spans="1:20" ht="15" customHeight="1">
      <c r="A95" s="198">
        <v>136</v>
      </c>
      <c r="B95" s="148" t="s">
        <v>184</v>
      </c>
      <c r="C95" s="31">
        <v>2012</v>
      </c>
      <c r="D95" s="32">
        <v>5.95</v>
      </c>
      <c r="E95" s="190">
        <v>0.3966386554621849</v>
      </c>
      <c r="F95" s="14">
        <v>3.59</v>
      </c>
      <c r="G95" s="14">
        <f>F95*6</f>
        <v>21.54</v>
      </c>
      <c r="H95" s="380"/>
      <c r="I95" s="13">
        <f aca="true" t="shared" si="12" ref="I95:I102">H95*6*F95</f>
        <v>0</v>
      </c>
      <c r="K95" s="140">
        <v>226</v>
      </c>
      <c r="L95" s="141" t="s">
        <v>210</v>
      </c>
      <c r="M95" s="72" t="s">
        <v>84</v>
      </c>
      <c r="N95" s="242">
        <v>24</v>
      </c>
      <c r="O95" s="73">
        <v>1.62</v>
      </c>
      <c r="P95" s="13">
        <v>38.88</v>
      </c>
      <c r="Q95" s="108"/>
      <c r="R95" s="374"/>
      <c r="S95" s="13">
        <f t="shared" si="10"/>
        <v>0</v>
      </c>
      <c r="T95" s="114">
        <f t="shared" si="9"/>
        <v>28</v>
      </c>
    </row>
    <row r="96" spans="1:20" ht="15" customHeight="1">
      <c r="A96" s="200">
        <v>137</v>
      </c>
      <c r="B96" s="186" t="s">
        <v>185</v>
      </c>
      <c r="C96" s="34">
        <v>2012</v>
      </c>
      <c r="D96" s="29">
        <v>7.95</v>
      </c>
      <c r="E96" s="166">
        <v>0.4981132075471698</v>
      </c>
      <c r="F96" s="30">
        <v>3.99</v>
      </c>
      <c r="G96" s="30">
        <f>F96*6</f>
        <v>23.94</v>
      </c>
      <c r="H96" s="377"/>
      <c r="I96" s="13">
        <f t="shared" si="12"/>
        <v>0</v>
      </c>
      <c r="K96" s="147">
        <v>227</v>
      </c>
      <c r="L96" s="148" t="s">
        <v>211</v>
      </c>
      <c r="M96" s="78" t="s">
        <v>84</v>
      </c>
      <c r="N96" s="257">
        <v>24</v>
      </c>
      <c r="O96" s="79">
        <v>1.62</v>
      </c>
      <c r="P96" s="14">
        <v>38.88</v>
      </c>
      <c r="Q96" s="109"/>
      <c r="R96" s="380"/>
      <c r="S96" s="13">
        <f t="shared" si="10"/>
        <v>0</v>
      </c>
      <c r="T96" s="114">
        <f t="shared" si="9"/>
        <v>29</v>
      </c>
    </row>
    <row r="97" spans="1:20" ht="15" customHeight="1">
      <c r="A97" s="198">
        <v>138</v>
      </c>
      <c r="B97" s="148" t="s">
        <v>186</v>
      </c>
      <c r="C97" s="31">
        <v>2012</v>
      </c>
      <c r="D97" s="32">
        <v>8.5</v>
      </c>
      <c r="E97" s="190">
        <v>0.4129411764705882</v>
      </c>
      <c r="F97" s="14">
        <v>4.99</v>
      </c>
      <c r="G97" s="14">
        <f>F97*6</f>
        <v>29.94</v>
      </c>
      <c r="H97" s="380"/>
      <c r="I97" s="13">
        <f t="shared" si="12"/>
        <v>0</v>
      </c>
      <c r="K97" s="180">
        <v>228</v>
      </c>
      <c r="L97" s="194" t="s">
        <v>212</v>
      </c>
      <c r="M97" s="244" t="s">
        <v>80</v>
      </c>
      <c r="N97" s="245">
        <v>24</v>
      </c>
      <c r="O97" s="246">
        <v>1.63</v>
      </c>
      <c r="P97" s="143">
        <v>39.12</v>
      </c>
      <c r="Q97" s="247"/>
      <c r="R97" s="376"/>
      <c r="S97" s="13">
        <f t="shared" si="10"/>
        <v>0</v>
      </c>
      <c r="T97" s="114">
        <f t="shared" si="9"/>
        <v>30</v>
      </c>
    </row>
    <row r="98" spans="1:20" ht="15" customHeight="1">
      <c r="A98" s="200">
        <v>139</v>
      </c>
      <c r="B98" s="186" t="s">
        <v>187</v>
      </c>
      <c r="C98" s="34">
        <v>2012</v>
      </c>
      <c r="D98" s="29">
        <v>8.9</v>
      </c>
      <c r="E98" s="193">
        <v>0.32696629213483147</v>
      </c>
      <c r="F98" s="30">
        <v>5.99</v>
      </c>
      <c r="G98" s="30">
        <f>F98*6</f>
        <v>35.94</v>
      </c>
      <c r="H98" s="377"/>
      <c r="I98" s="13">
        <f t="shared" si="12"/>
        <v>0</v>
      </c>
      <c r="K98" s="147">
        <v>229</v>
      </c>
      <c r="L98" s="148" t="s">
        <v>213</v>
      </c>
      <c r="M98" s="78" t="s">
        <v>84</v>
      </c>
      <c r="N98" s="257">
        <v>24</v>
      </c>
      <c r="O98" s="79">
        <v>1.63</v>
      </c>
      <c r="P98" s="14">
        <v>39.12</v>
      </c>
      <c r="Q98" s="109"/>
      <c r="R98" s="380"/>
      <c r="S98" s="13">
        <f t="shared" si="10"/>
        <v>0</v>
      </c>
      <c r="T98" s="114">
        <f t="shared" si="9"/>
        <v>31</v>
      </c>
    </row>
    <row r="99" spans="1:20" ht="15" customHeight="1">
      <c r="A99" s="276">
        <v>140</v>
      </c>
      <c r="B99" s="277" t="s">
        <v>61</v>
      </c>
      <c r="C99" s="35">
        <v>2011</v>
      </c>
      <c r="D99" s="36">
        <v>12.9</v>
      </c>
      <c r="E99" s="190">
        <v>0.38372093023255816</v>
      </c>
      <c r="F99" s="37">
        <v>7.95</v>
      </c>
      <c r="G99" s="37">
        <f>F99*6</f>
        <v>47.7</v>
      </c>
      <c r="H99" s="394"/>
      <c r="I99" s="13">
        <f t="shared" si="12"/>
        <v>0</v>
      </c>
      <c r="K99" s="164">
        <v>230</v>
      </c>
      <c r="L99" s="194" t="s">
        <v>214</v>
      </c>
      <c r="M99" s="244" t="s">
        <v>80</v>
      </c>
      <c r="N99" s="245">
        <v>24</v>
      </c>
      <c r="O99" s="246">
        <v>1.66</v>
      </c>
      <c r="P99" s="143">
        <v>39.84</v>
      </c>
      <c r="Q99" s="247"/>
      <c r="R99" s="376"/>
      <c r="S99" s="13">
        <f t="shared" si="10"/>
        <v>0</v>
      </c>
      <c r="T99" s="114">
        <f t="shared" si="9"/>
        <v>32</v>
      </c>
    </row>
    <row r="100" spans="1:20" ht="15" customHeight="1">
      <c r="A100" s="140">
        <v>141</v>
      </c>
      <c r="B100" s="141" t="s">
        <v>62</v>
      </c>
      <c r="C100" s="23" t="s">
        <v>25</v>
      </c>
      <c r="D100" s="24">
        <v>14.9</v>
      </c>
      <c r="E100" s="212">
        <v>0.3322147651006712</v>
      </c>
      <c r="F100" s="13">
        <v>9.95</v>
      </c>
      <c r="G100" s="13">
        <f>F100*6</f>
        <v>59.699999999999996</v>
      </c>
      <c r="H100" s="374"/>
      <c r="I100" s="13">
        <f t="shared" si="12"/>
        <v>0</v>
      </c>
      <c r="K100" s="198">
        <v>231</v>
      </c>
      <c r="L100" s="145" t="s">
        <v>215</v>
      </c>
      <c r="M100" s="78" t="s">
        <v>80</v>
      </c>
      <c r="N100" s="257">
        <v>24</v>
      </c>
      <c r="O100" s="79">
        <v>1.66</v>
      </c>
      <c r="P100" s="14">
        <v>39.84</v>
      </c>
      <c r="Q100" s="109"/>
      <c r="R100" s="380"/>
      <c r="S100" s="13">
        <f t="shared" si="10"/>
        <v>0</v>
      </c>
      <c r="T100" s="114">
        <f t="shared" si="9"/>
        <v>33</v>
      </c>
    </row>
    <row r="101" spans="1:20" ht="15" customHeight="1">
      <c r="A101" s="144">
        <v>142</v>
      </c>
      <c r="B101" s="278" t="s">
        <v>63</v>
      </c>
      <c r="C101" s="288" t="s">
        <v>25</v>
      </c>
      <c r="D101" s="289">
        <v>18.9</v>
      </c>
      <c r="E101" s="205">
        <v>0.3703703703703703</v>
      </c>
      <c r="F101" s="282">
        <v>11.9</v>
      </c>
      <c r="G101" s="282">
        <f>F101*6</f>
        <v>71.4</v>
      </c>
      <c r="H101" s="387"/>
      <c r="I101" s="13">
        <f t="shared" si="12"/>
        <v>0</v>
      </c>
      <c r="K101" s="180">
        <v>232</v>
      </c>
      <c r="L101" s="165" t="s">
        <v>216</v>
      </c>
      <c r="M101" s="76" t="s">
        <v>82</v>
      </c>
      <c r="N101" s="250">
        <v>24</v>
      </c>
      <c r="O101" s="77">
        <v>1.69</v>
      </c>
      <c r="P101" s="30">
        <v>40.56</v>
      </c>
      <c r="Q101" s="110"/>
      <c r="R101" s="377"/>
      <c r="S101" s="13">
        <f t="shared" si="10"/>
        <v>0</v>
      </c>
      <c r="T101" s="114">
        <f t="shared" si="9"/>
        <v>34</v>
      </c>
    </row>
    <row r="102" spans="1:20" ht="15" customHeight="1">
      <c r="A102" s="140">
        <v>143</v>
      </c>
      <c r="B102" s="290" t="s">
        <v>188</v>
      </c>
      <c r="C102" s="23" t="s">
        <v>58</v>
      </c>
      <c r="D102" s="24">
        <v>19.9</v>
      </c>
      <c r="E102" s="212">
        <v>0.2989949748743718</v>
      </c>
      <c r="F102" s="13">
        <v>13.95</v>
      </c>
      <c r="G102" s="13">
        <f>F102*6</f>
        <v>83.69999999999999</v>
      </c>
      <c r="H102" s="374"/>
      <c r="I102" s="13">
        <f t="shared" si="12"/>
        <v>0</v>
      </c>
      <c r="K102" s="198">
        <v>233</v>
      </c>
      <c r="L102" s="145" t="s">
        <v>217</v>
      </c>
      <c r="M102" s="78" t="s">
        <v>83</v>
      </c>
      <c r="N102" s="257">
        <v>24</v>
      </c>
      <c r="O102" s="79">
        <v>1.8</v>
      </c>
      <c r="P102" s="14">
        <v>43.2</v>
      </c>
      <c r="Q102" s="109"/>
      <c r="R102" s="380"/>
      <c r="S102" s="13">
        <f t="shared" si="10"/>
        <v>0</v>
      </c>
      <c r="T102" s="114">
        <f t="shared" si="9"/>
        <v>35</v>
      </c>
    </row>
    <row r="103" spans="1:20" ht="15" customHeight="1">
      <c r="A103" s="291"/>
      <c r="B103" s="292" t="s">
        <v>74</v>
      </c>
      <c r="C103" s="88"/>
      <c r="D103" s="59"/>
      <c r="E103" s="89"/>
      <c r="F103" s="208"/>
      <c r="G103" s="208"/>
      <c r="H103" s="401"/>
      <c r="I103" s="41"/>
      <c r="K103" s="164">
        <v>234</v>
      </c>
      <c r="L103" s="151" t="s">
        <v>218</v>
      </c>
      <c r="M103" s="244" t="s">
        <v>82</v>
      </c>
      <c r="N103" s="245">
        <v>24</v>
      </c>
      <c r="O103" s="246">
        <v>1.92</v>
      </c>
      <c r="P103" s="143">
        <v>46.08</v>
      </c>
      <c r="Q103" s="247"/>
      <c r="R103" s="376"/>
      <c r="S103" s="13">
        <f t="shared" si="10"/>
        <v>0</v>
      </c>
      <c r="T103" s="114">
        <f t="shared" si="9"/>
        <v>36</v>
      </c>
    </row>
    <row r="104" spans="1:20" ht="15" customHeight="1">
      <c r="A104" s="140">
        <v>144</v>
      </c>
      <c r="B104" s="141" t="s">
        <v>64</v>
      </c>
      <c r="C104" s="293" t="s">
        <v>22</v>
      </c>
      <c r="D104" s="58">
        <v>7.95</v>
      </c>
      <c r="E104" s="212">
        <v>0.12578616352201258</v>
      </c>
      <c r="F104" s="9">
        <v>6.95</v>
      </c>
      <c r="G104" s="9">
        <f>F104*6</f>
        <v>41.7</v>
      </c>
      <c r="H104" s="402"/>
      <c r="I104" s="13">
        <f>H104*6*F104</f>
        <v>0</v>
      </c>
      <c r="K104" s="198">
        <v>235</v>
      </c>
      <c r="L104" s="145" t="s">
        <v>219</v>
      </c>
      <c r="M104" s="78" t="s">
        <v>82</v>
      </c>
      <c r="N104" s="257">
        <v>24</v>
      </c>
      <c r="O104" s="79">
        <v>1.93</v>
      </c>
      <c r="P104" s="14">
        <v>46.32</v>
      </c>
      <c r="Q104" s="109"/>
      <c r="R104" s="380"/>
      <c r="S104" s="13">
        <f t="shared" si="10"/>
        <v>0</v>
      </c>
      <c r="T104" s="114">
        <f t="shared" si="9"/>
        <v>37</v>
      </c>
    </row>
    <row r="105" spans="1:20" ht="15" customHeight="1">
      <c r="A105" s="147">
        <v>145</v>
      </c>
      <c r="B105" s="148" t="s">
        <v>65</v>
      </c>
      <c r="C105" s="294" t="s">
        <v>22</v>
      </c>
      <c r="D105" s="54">
        <v>8.95</v>
      </c>
      <c r="E105" s="190">
        <v>0.16201117318435748</v>
      </c>
      <c r="F105" s="10">
        <v>7.5</v>
      </c>
      <c r="G105" s="10">
        <f>F105*6</f>
        <v>45</v>
      </c>
      <c r="H105" s="403"/>
      <c r="I105" s="13">
        <f>H105*6*F105</f>
        <v>0</v>
      </c>
      <c r="K105" s="164">
        <v>236</v>
      </c>
      <c r="L105" s="165" t="s">
        <v>220</v>
      </c>
      <c r="M105" s="76" t="s">
        <v>84</v>
      </c>
      <c r="N105" s="250">
        <v>24</v>
      </c>
      <c r="O105" s="77">
        <v>1.94</v>
      </c>
      <c r="P105" s="30">
        <v>46.56</v>
      </c>
      <c r="Q105" s="110"/>
      <c r="R105" s="377"/>
      <c r="S105" s="13">
        <f t="shared" si="10"/>
        <v>0</v>
      </c>
      <c r="T105" s="114">
        <f t="shared" si="9"/>
        <v>38</v>
      </c>
    </row>
    <row r="106" spans="1:20" ht="15" customHeight="1">
      <c r="A106" s="140">
        <v>146</v>
      </c>
      <c r="B106" s="141" t="s">
        <v>66</v>
      </c>
      <c r="C106" s="246" t="s">
        <v>22</v>
      </c>
      <c r="D106" s="58">
        <v>16.95</v>
      </c>
      <c r="E106" s="212">
        <v>0.23362831858407077</v>
      </c>
      <c r="F106" s="9">
        <v>12.99</v>
      </c>
      <c r="G106" s="9">
        <f>F106*6</f>
        <v>77.94</v>
      </c>
      <c r="H106" s="402"/>
      <c r="I106" s="13">
        <f>H106*6*F106</f>
        <v>0</v>
      </c>
      <c r="K106" s="198">
        <v>237</v>
      </c>
      <c r="L106" s="216" t="s">
        <v>221</v>
      </c>
      <c r="M106" s="78" t="s">
        <v>84</v>
      </c>
      <c r="N106" s="257">
        <v>24</v>
      </c>
      <c r="O106" s="79">
        <v>2.12</v>
      </c>
      <c r="P106" s="14">
        <v>50.88</v>
      </c>
      <c r="Q106" s="109"/>
      <c r="R106" s="380"/>
      <c r="S106" s="13">
        <f t="shared" si="10"/>
        <v>0</v>
      </c>
      <c r="T106" s="114">
        <f t="shared" si="9"/>
        <v>39</v>
      </c>
    </row>
    <row r="107" spans="1:20" ht="15" customHeight="1">
      <c r="A107" s="147">
        <v>147</v>
      </c>
      <c r="B107" s="148" t="s">
        <v>200</v>
      </c>
      <c r="C107" s="91" t="s">
        <v>22</v>
      </c>
      <c r="D107" s="54">
        <v>27.9</v>
      </c>
      <c r="E107" s="190">
        <v>0.3924731182795699</v>
      </c>
      <c r="F107" s="10">
        <v>16.95</v>
      </c>
      <c r="G107" s="10">
        <f>F107*6</f>
        <v>101.69999999999999</v>
      </c>
      <c r="H107" s="403"/>
      <c r="I107" s="13">
        <f>H107*6*F107</f>
        <v>0</v>
      </c>
      <c r="K107" s="180">
        <v>238</v>
      </c>
      <c r="L107" s="194" t="s">
        <v>222</v>
      </c>
      <c r="M107" s="244" t="s">
        <v>82</v>
      </c>
      <c r="N107" s="245">
        <v>24</v>
      </c>
      <c r="O107" s="246">
        <v>2.65</v>
      </c>
      <c r="P107" s="143">
        <v>63.6</v>
      </c>
      <c r="Q107" s="247"/>
      <c r="R107" s="376"/>
      <c r="S107" s="13">
        <f t="shared" si="10"/>
        <v>0</v>
      </c>
      <c r="T107" s="114">
        <f t="shared" si="9"/>
        <v>40</v>
      </c>
    </row>
    <row r="108" spans="1:20" ht="15" customHeight="1">
      <c r="A108" s="140">
        <v>148</v>
      </c>
      <c r="B108" s="141" t="s">
        <v>67</v>
      </c>
      <c r="C108" s="246" t="s">
        <v>22</v>
      </c>
      <c r="D108" s="58">
        <v>22.9</v>
      </c>
      <c r="E108" s="212">
        <v>0.12882096069868992</v>
      </c>
      <c r="F108" s="9">
        <v>19.95</v>
      </c>
      <c r="G108" s="9">
        <f>F108*6</f>
        <v>119.69999999999999</v>
      </c>
      <c r="H108" s="402"/>
      <c r="I108" s="13">
        <f>H108*6*F108</f>
        <v>0</v>
      </c>
      <c r="K108" s="262"/>
      <c r="L108" s="295" t="s">
        <v>97</v>
      </c>
      <c r="M108" s="83"/>
      <c r="N108" s="68"/>
      <c r="O108" s="296"/>
      <c r="P108" s="68"/>
      <c r="Q108" s="68"/>
      <c r="R108" s="393" t="s">
        <v>96</v>
      </c>
      <c r="S108" s="84"/>
      <c r="T108" s="114">
        <f t="shared" si="9"/>
        <v>41</v>
      </c>
    </row>
    <row r="109" spans="1:20" ht="15" customHeight="1">
      <c r="A109" s="297"/>
      <c r="B109" s="298" t="s">
        <v>68</v>
      </c>
      <c r="C109" s="299"/>
      <c r="D109" s="92"/>
      <c r="E109" s="208"/>
      <c r="F109" s="92"/>
      <c r="G109" s="92"/>
      <c r="H109" s="404"/>
      <c r="I109" s="41"/>
      <c r="K109" s="198">
        <v>239</v>
      </c>
      <c r="L109" s="145" t="s">
        <v>75</v>
      </c>
      <c r="M109" s="175" t="s">
        <v>94</v>
      </c>
      <c r="N109" s="300">
        <v>6</v>
      </c>
      <c r="O109" s="301">
        <v>3.6</v>
      </c>
      <c r="P109" s="178">
        <v>21.6</v>
      </c>
      <c r="Q109" s="254"/>
      <c r="R109" s="378"/>
      <c r="S109" s="30">
        <f>P109*R109</f>
        <v>0</v>
      </c>
      <c r="T109" s="114">
        <f t="shared" si="9"/>
        <v>42</v>
      </c>
    </row>
    <row r="110" spans="1:22" ht="15" customHeight="1">
      <c r="A110" s="140">
        <v>149</v>
      </c>
      <c r="B110" s="141" t="s">
        <v>176</v>
      </c>
      <c r="C110" s="85">
        <v>2011</v>
      </c>
      <c r="D110" s="58">
        <v>29.95</v>
      </c>
      <c r="E110" s="202">
        <v>0.333889816360601</v>
      </c>
      <c r="F110" s="9">
        <v>19.95</v>
      </c>
      <c r="G110" s="9">
        <f>F110*6</f>
        <v>119.69999999999999</v>
      </c>
      <c r="H110" s="402"/>
      <c r="I110" s="13">
        <f>H110*6*F110</f>
        <v>0</v>
      </c>
      <c r="K110" s="164">
        <v>240</v>
      </c>
      <c r="L110" s="151" t="s">
        <v>76</v>
      </c>
      <c r="M110" s="23" t="s">
        <v>95</v>
      </c>
      <c r="N110" s="85">
        <v>6</v>
      </c>
      <c r="O110" s="302">
        <v>3.8</v>
      </c>
      <c r="P110" s="13">
        <v>22.8</v>
      </c>
      <c r="Q110" s="108"/>
      <c r="R110" s="374"/>
      <c r="S110" s="30">
        <f>P110*R110</f>
        <v>0</v>
      </c>
      <c r="T110" s="114">
        <f t="shared" si="9"/>
        <v>43</v>
      </c>
      <c r="V110" s="303"/>
    </row>
    <row r="111" spans="1:20" ht="15" customHeight="1">
      <c r="A111" s="297"/>
      <c r="B111" s="298" t="s">
        <v>69</v>
      </c>
      <c r="C111" s="93"/>
      <c r="D111" s="92"/>
      <c r="E111" s="208"/>
      <c r="F111" s="92"/>
      <c r="G111" s="92"/>
      <c r="H111" s="404"/>
      <c r="I111" s="41"/>
      <c r="K111" s="198">
        <v>241</v>
      </c>
      <c r="L111" s="145" t="s">
        <v>77</v>
      </c>
      <c r="M111" s="175" t="s">
        <v>95</v>
      </c>
      <c r="N111" s="300">
        <v>6</v>
      </c>
      <c r="O111" s="301">
        <v>2.35</v>
      </c>
      <c r="P111" s="178">
        <v>14.1</v>
      </c>
      <c r="Q111" s="254"/>
      <c r="R111" s="378"/>
      <c r="S111" s="30">
        <f>P111*R111</f>
        <v>0</v>
      </c>
      <c r="T111" s="114">
        <f t="shared" si="9"/>
        <v>44</v>
      </c>
    </row>
    <row r="112" spans="1:20" ht="15" customHeight="1">
      <c r="A112" s="147">
        <v>150</v>
      </c>
      <c r="B112" s="148" t="s">
        <v>70</v>
      </c>
      <c r="C112" s="253" t="s">
        <v>22</v>
      </c>
      <c r="D112" s="54">
        <v>29.9</v>
      </c>
      <c r="E112" s="190">
        <v>0.1976588628762542</v>
      </c>
      <c r="F112" s="10">
        <v>23.99</v>
      </c>
      <c r="G112" s="10">
        <f>F112*6</f>
        <v>143.94</v>
      </c>
      <c r="H112" s="403"/>
      <c r="I112" s="13">
        <f>H112*6*F112</f>
        <v>0</v>
      </c>
      <c r="K112" s="164">
        <v>242</v>
      </c>
      <c r="L112" s="151" t="s">
        <v>78</v>
      </c>
      <c r="M112" s="57" t="s">
        <v>94</v>
      </c>
      <c r="N112" s="85">
        <v>6</v>
      </c>
      <c r="O112" s="302">
        <v>2.9</v>
      </c>
      <c r="P112" s="13">
        <v>17.4</v>
      </c>
      <c r="Q112" s="108"/>
      <c r="R112" s="374"/>
      <c r="S112" s="30">
        <f>P112*R112</f>
        <v>0</v>
      </c>
      <c r="T112" s="114">
        <f t="shared" si="9"/>
        <v>45</v>
      </c>
    </row>
    <row r="113" spans="1:20" ht="15" customHeight="1" thickBot="1">
      <c r="A113" s="140">
        <v>151</v>
      </c>
      <c r="B113" s="141" t="s">
        <v>71</v>
      </c>
      <c r="C113" s="90" t="s">
        <v>22</v>
      </c>
      <c r="D113" s="58">
        <v>29.9</v>
      </c>
      <c r="E113" s="202">
        <v>0.1976588628762542</v>
      </c>
      <c r="F113" s="9">
        <v>23.99</v>
      </c>
      <c r="G113" s="9">
        <f>F113*6</f>
        <v>143.94</v>
      </c>
      <c r="H113" s="402"/>
      <c r="I113" s="13">
        <f>H113*6*F113</f>
        <v>0</v>
      </c>
      <c r="K113" s="304">
        <v>243</v>
      </c>
      <c r="L113" s="305" t="s">
        <v>79</v>
      </c>
      <c r="M113" s="306" t="s">
        <v>95</v>
      </c>
      <c r="N113" s="307">
        <v>6</v>
      </c>
      <c r="O113" s="308">
        <v>2.99</v>
      </c>
      <c r="P113" s="309">
        <v>17.94</v>
      </c>
      <c r="Q113" s="310"/>
      <c r="R113" s="395"/>
      <c r="S113" s="30">
        <f>P113*R113</f>
        <v>0</v>
      </c>
      <c r="T113" s="114">
        <f t="shared" si="9"/>
        <v>46</v>
      </c>
    </row>
    <row r="114" spans="1:20" ht="15" customHeight="1">
      <c r="A114" s="147">
        <v>152</v>
      </c>
      <c r="B114" s="148" t="s">
        <v>72</v>
      </c>
      <c r="C114" s="253" t="s">
        <v>22</v>
      </c>
      <c r="D114" s="54">
        <v>29.9</v>
      </c>
      <c r="E114" s="190">
        <v>0.1976588628762542</v>
      </c>
      <c r="F114" s="10">
        <v>23.99</v>
      </c>
      <c r="G114" s="10">
        <f>F114*6</f>
        <v>143.94</v>
      </c>
      <c r="H114" s="403"/>
      <c r="I114" s="13">
        <f>H114*6*F114</f>
        <v>0</v>
      </c>
      <c r="K114" s="311"/>
      <c r="L114" s="312"/>
      <c r="M114" s="17"/>
      <c r="N114" s="18"/>
      <c r="O114" s="313"/>
      <c r="P114" s="101" t="s">
        <v>5</v>
      </c>
      <c r="Q114" s="101"/>
      <c r="R114" s="102"/>
      <c r="S114" s="105">
        <f>SUM(I4:I10)+SUM(I12:I28)+SUM(I30:I32)+SUM(I34:I61)+SUM(S4:S26)+SUM(S28:S37)+SUM(S39:S61)+SUM(I69:I81)+SUM(I83:I93)+SUM(I95:I102)+SUM(I104:I108)+I110+SUM(I112:I116)+SUM(S70:S84)+SUM(S86:S107)+SUM(S109:S113)</f>
        <v>0</v>
      </c>
      <c r="T114" s="114">
        <f t="shared" si="9"/>
        <v>47</v>
      </c>
    </row>
    <row r="115" spans="1:20" ht="15" customHeight="1" thickBot="1">
      <c r="A115" s="140">
        <v>153</v>
      </c>
      <c r="B115" s="141" t="s">
        <v>16</v>
      </c>
      <c r="C115" s="246" t="s">
        <v>22</v>
      </c>
      <c r="D115" s="58">
        <v>29.9</v>
      </c>
      <c r="E115" s="212">
        <v>0.1976588628762542</v>
      </c>
      <c r="F115" s="9">
        <v>23.99</v>
      </c>
      <c r="G115" s="9">
        <f>F115*6</f>
        <v>143.94</v>
      </c>
      <c r="H115" s="402"/>
      <c r="I115" s="13">
        <f>H115*6*F115</f>
        <v>0</v>
      </c>
      <c r="K115" s="314"/>
      <c r="L115" s="315"/>
      <c r="M115" s="19"/>
      <c r="N115" s="20"/>
      <c r="O115" s="316"/>
      <c r="P115" s="103"/>
      <c r="Q115" s="107"/>
      <c r="R115" s="104"/>
      <c r="S115" s="106"/>
      <c r="T115" s="114">
        <f t="shared" si="9"/>
        <v>48</v>
      </c>
    </row>
    <row r="116" spans="1:20" ht="15" customHeight="1">
      <c r="A116" s="158">
        <v>154</v>
      </c>
      <c r="B116" s="159" t="s">
        <v>15</v>
      </c>
      <c r="C116" s="95" t="s">
        <v>22</v>
      </c>
      <c r="D116" s="161">
        <v>29.9</v>
      </c>
      <c r="E116" s="317">
        <v>0.1976588628762542</v>
      </c>
      <c r="F116" s="96">
        <v>23.99</v>
      </c>
      <c r="G116" s="96">
        <f>F116*6</f>
        <v>143.94</v>
      </c>
      <c r="H116" s="405"/>
      <c r="I116" s="221">
        <f>H116*6*F116</f>
        <v>0</v>
      </c>
      <c r="K116" s="318"/>
      <c r="L116" s="303"/>
      <c r="M116" s="303"/>
      <c r="N116" s="319"/>
      <c r="O116" s="320"/>
      <c r="P116" s="321"/>
      <c r="Q116" s="321"/>
      <c r="R116" s="303"/>
      <c r="S116" s="322"/>
      <c r="T116" s="114">
        <f t="shared" si="9"/>
        <v>49</v>
      </c>
    </row>
    <row r="117" spans="1:20" ht="15" customHeight="1">
      <c r="A117" s="323"/>
      <c r="B117" s="324"/>
      <c r="C117" s="99"/>
      <c r="D117" s="100"/>
      <c r="E117" s="325"/>
      <c r="F117" s="100"/>
      <c r="G117" s="100"/>
      <c r="H117" s="99"/>
      <c r="I117" s="326"/>
      <c r="K117" s="327"/>
      <c r="L117" s="328"/>
      <c r="M117" s="328"/>
      <c r="N117" s="329"/>
      <c r="O117" s="408" t="s">
        <v>245</v>
      </c>
      <c r="P117" s="409"/>
      <c r="Q117" s="409"/>
      <c r="R117" s="410"/>
      <c r="S117" s="411"/>
      <c r="T117" s="114">
        <f>1+T116</f>
        <v>50</v>
      </c>
    </row>
    <row r="118" spans="1:20" ht="15" customHeight="1">
      <c r="A118" s="330"/>
      <c r="B118" s="331"/>
      <c r="C118" s="332"/>
      <c r="D118" s="98"/>
      <c r="E118" s="333"/>
      <c r="F118" s="98"/>
      <c r="G118" s="98"/>
      <c r="H118" s="97"/>
      <c r="I118" s="334"/>
      <c r="K118" s="318"/>
      <c r="L118" s="441" t="s">
        <v>242</v>
      </c>
      <c r="M118" s="303"/>
      <c r="N118" s="335"/>
      <c r="O118" s="416"/>
      <c r="P118" s="417"/>
      <c r="Q118" s="417"/>
      <c r="R118" s="417"/>
      <c r="S118" s="418"/>
      <c r="T118" s="114">
        <f t="shared" si="9"/>
        <v>51</v>
      </c>
    </row>
    <row r="119" spans="1:20" ht="15" customHeight="1">
      <c r="A119" s="330"/>
      <c r="B119" s="331"/>
      <c r="C119" s="332"/>
      <c r="D119" s="98"/>
      <c r="E119" s="333"/>
      <c r="F119" s="98"/>
      <c r="G119" s="98"/>
      <c r="H119" s="97"/>
      <c r="I119" s="334"/>
      <c r="K119" s="425"/>
      <c r="L119" s="427"/>
      <c r="M119" s="428"/>
      <c r="N119" s="426"/>
      <c r="O119" s="437" t="s">
        <v>248</v>
      </c>
      <c r="P119" s="412"/>
      <c r="Q119" s="413"/>
      <c r="R119" s="414"/>
      <c r="S119" s="415"/>
      <c r="T119" s="114">
        <f t="shared" si="9"/>
        <v>52</v>
      </c>
    </row>
    <row r="120" spans="1:20" ht="15" customHeight="1">
      <c r="A120" s="330"/>
      <c r="B120" s="331"/>
      <c r="C120" s="97"/>
      <c r="D120" s="98"/>
      <c r="E120" s="333"/>
      <c r="F120" s="98"/>
      <c r="G120" s="98"/>
      <c r="H120" s="97"/>
      <c r="I120" s="334"/>
      <c r="K120" s="318"/>
      <c r="L120" s="340"/>
      <c r="M120" s="303"/>
      <c r="N120" s="335"/>
      <c r="O120" s="438" t="s">
        <v>14</v>
      </c>
      <c r="P120" s="419"/>
      <c r="Q120" s="420"/>
      <c r="R120" s="303"/>
      <c r="S120" s="421"/>
      <c r="T120" s="114">
        <f t="shared" si="9"/>
        <v>53</v>
      </c>
    </row>
    <row r="121" spans="1:20" ht="15" customHeight="1">
      <c r="A121" s="342"/>
      <c r="B121" s="343"/>
      <c r="C121" s="343"/>
      <c r="D121" s="343"/>
      <c r="E121" s="343"/>
      <c r="F121" s="343"/>
      <c r="G121" s="343"/>
      <c r="H121" s="343"/>
      <c r="I121" s="344"/>
      <c r="K121" s="318"/>
      <c r="L121" s="406" t="s">
        <v>243</v>
      </c>
      <c r="M121" s="429"/>
      <c r="N121" s="426"/>
      <c r="O121" s="440" t="s">
        <v>246</v>
      </c>
      <c r="P121" s="407"/>
      <c r="Q121" s="423"/>
      <c r="R121" s="423"/>
      <c r="S121" s="424"/>
      <c r="T121" s="114">
        <f t="shared" si="9"/>
        <v>54</v>
      </c>
    </row>
    <row r="122" spans="1:20" ht="15" customHeight="1">
      <c r="A122" s="345" t="s">
        <v>101</v>
      </c>
      <c r="B122" s="346"/>
      <c r="C122" s="346"/>
      <c r="D122" s="346"/>
      <c r="E122" s="346"/>
      <c r="F122" s="346"/>
      <c r="G122" s="346"/>
      <c r="H122" s="346"/>
      <c r="I122" s="347"/>
      <c r="K122" s="318"/>
      <c r="L122" s="303"/>
      <c r="M122" s="303"/>
      <c r="N122" s="335"/>
      <c r="O122" s="439" t="s">
        <v>247</v>
      </c>
      <c r="P122" s="321"/>
      <c r="Q122" s="321"/>
      <c r="R122" s="303"/>
      <c r="S122" s="422"/>
      <c r="T122" s="114">
        <f t="shared" si="9"/>
        <v>55</v>
      </c>
    </row>
    <row r="123" spans="1:20" ht="15" customHeight="1">
      <c r="A123" s="348" t="s">
        <v>100</v>
      </c>
      <c r="B123" s="349"/>
      <c r="C123" s="349"/>
      <c r="D123" s="349"/>
      <c r="E123" s="349"/>
      <c r="F123" s="349"/>
      <c r="G123" s="349"/>
      <c r="H123" s="349"/>
      <c r="I123" s="350"/>
      <c r="K123" s="318"/>
      <c r="L123" s="406" t="s">
        <v>244</v>
      </c>
      <c r="M123" s="303"/>
      <c r="N123" s="335"/>
      <c r="O123" s="351"/>
      <c r="P123" s="321"/>
      <c r="Q123" s="321"/>
      <c r="R123" s="303"/>
      <c r="S123" s="322"/>
      <c r="T123" s="114">
        <f t="shared" si="9"/>
        <v>56</v>
      </c>
    </row>
    <row r="124" spans="1:20" ht="15" customHeight="1">
      <c r="A124" s="352"/>
      <c r="B124" s="353"/>
      <c r="C124" s="353"/>
      <c r="D124" s="353"/>
      <c r="E124" s="353"/>
      <c r="F124" s="353"/>
      <c r="G124" s="353"/>
      <c r="H124" s="353"/>
      <c r="I124" s="354"/>
      <c r="K124" s="425"/>
      <c r="L124" s="431"/>
      <c r="M124" s="432"/>
      <c r="N124" s="426"/>
      <c r="O124" s="351"/>
      <c r="P124" s="321"/>
      <c r="Q124" s="321"/>
      <c r="R124" s="303"/>
      <c r="S124" s="322"/>
      <c r="T124" s="114">
        <f t="shared" si="9"/>
        <v>57</v>
      </c>
    </row>
    <row r="125" spans="1:20" ht="15" customHeight="1">
      <c r="A125" s="355" t="s">
        <v>17</v>
      </c>
      <c r="B125" s="356"/>
      <c r="C125" s="356"/>
      <c r="D125" s="356"/>
      <c r="E125" s="356"/>
      <c r="F125" s="356"/>
      <c r="G125" s="356"/>
      <c r="H125" s="356"/>
      <c r="I125" s="357"/>
      <c r="K125" s="425"/>
      <c r="L125" s="433"/>
      <c r="M125" s="434"/>
      <c r="N125" s="426"/>
      <c r="O125" s="351"/>
      <c r="P125" s="321"/>
      <c r="Q125" s="321"/>
      <c r="R125" s="303"/>
      <c r="S125" s="322"/>
      <c r="T125" s="114">
        <f t="shared" si="9"/>
        <v>58</v>
      </c>
    </row>
    <row r="126" spans="1:20" ht="15" customHeight="1">
      <c r="A126" s="358" t="s">
        <v>18</v>
      </c>
      <c r="B126" s="359"/>
      <c r="C126" s="359"/>
      <c r="D126" s="359"/>
      <c r="E126" s="359"/>
      <c r="F126" s="359"/>
      <c r="G126" s="359"/>
      <c r="H126" s="359"/>
      <c r="I126" s="360"/>
      <c r="K126" s="425"/>
      <c r="L126" s="435"/>
      <c r="M126" s="436"/>
      <c r="N126" s="319"/>
      <c r="O126" s="341"/>
      <c r="P126" s="321"/>
      <c r="Q126" s="321"/>
      <c r="R126" s="303"/>
      <c r="S126" s="322"/>
      <c r="T126" s="114">
        <f t="shared" si="9"/>
        <v>59</v>
      </c>
    </row>
    <row r="127" spans="1:20" ht="15" customHeight="1">
      <c r="A127" s="361" t="s">
        <v>19</v>
      </c>
      <c r="B127" s="362"/>
      <c r="C127" s="362"/>
      <c r="D127" s="362"/>
      <c r="E127" s="362"/>
      <c r="F127" s="362"/>
      <c r="G127" s="362"/>
      <c r="H127" s="362"/>
      <c r="I127" s="363"/>
      <c r="K127" s="364"/>
      <c r="L127" s="430"/>
      <c r="M127" s="430"/>
      <c r="N127" s="365"/>
      <c r="O127" s="336"/>
      <c r="P127" s="337"/>
      <c r="Q127" s="337"/>
      <c r="R127" s="338"/>
      <c r="S127" s="339"/>
      <c r="T127" s="114">
        <f t="shared" si="9"/>
        <v>60</v>
      </c>
    </row>
    <row r="128" spans="1:19" ht="12" customHeight="1">
      <c r="A128" s="366"/>
      <c r="B128" s="367"/>
      <c r="C128" s="368"/>
      <c r="D128" s="369"/>
      <c r="E128" s="370"/>
      <c r="F128" s="369"/>
      <c r="G128" s="369"/>
      <c r="H128" s="371"/>
      <c r="I128" s="372"/>
      <c r="J128" s="303"/>
      <c r="K128" s="373"/>
      <c r="L128" s="373"/>
      <c r="M128" s="373"/>
      <c r="N128" s="373"/>
      <c r="O128" s="373"/>
      <c r="P128" s="373"/>
      <c r="Q128" s="373"/>
      <c r="R128" s="373"/>
      <c r="S128" s="373"/>
    </row>
    <row r="129" spans="1:19" ht="12" customHeight="1">
      <c r="A129" s="366"/>
      <c r="B129" s="367"/>
      <c r="C129" s="368"/>
      <c r="D129" s="369"/>
      <c r="E129" s="370"/>
      <c r="F129" s="369"/>
      <c r="G129" s="369"/>
      <c r="H129" s="371"/>
      <c r="I129" s="372"/>
      <c r="J129" s="303"/>
      <c r="K129" s="359"/>
      <c r="L129" s="359"/>
      <c r="M129" s="359"/>
      <c r="N129" s="359"/>
      <c r="O129" s="359"/>
      <c r="P129" s="359"/>
      <c r="Q129" s="359"/>
      <c r="R129" s="359"/>
      <c r="S129" s="359"/>
    </row>
    <row r="159" ht="15" customHeight="1"/>
  </sheetData>
  <sheetProtection sheet="1" objects="1" scenarios="1"/>
  <mergeCells count="18">
    <mergeCell ref="O118:S118"/>
    <mergeCell ref="P119:Q119"/>
    <mergeCell ref="P120:Q120"/>
    <mergeCell ref="P121:S121"/>
    <mergeCell ref="L119:M119"/>
    <mergeCell ref="L124:M124"/>
    <mergeCell ref="L125:M125"/>
    <mergeCell ref="L126:M126"/>
    <mergeCell ref="K128:S128"/>
    <mergeCell ref="K129:S129"/>
    <mergeCell ref="P114:R115"/>
    <mergeCell ref="A1:S1"/>
    <mergeCell ref="A127:I127"/>
    <mergeCell ref="A122:I122"/>
    <mergeCell ref="A123:I123"/>
    <mergeCell ref="A125:I125"/>
    <mergeCell ref="A126:I126"/>
    <mergeCell ref="S114:S115"/>
  </mergeCells>
  <printOptions horizontalCentered="1" verticalCentered="1"/>
  <pageMargins left="0.11811023622047245" right="0.11811023622047245" top="0.11811023622047245" bottom="0.11811023622047245" header="0" footer="0"/>
  <pageSetup fitToHeight="2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DOMAINES ET VILLAGES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Muriel MR. ROUSSEY</dc:creator>
  <cp:keywords/>
  <dc:description/>
  <cp:lastModifiedBy> </cp:lastModifiedBy>
  <cp:lastPrinted>2013-09-24T14:29:50Z</cp:lastPrinted>
  <dcterms:created xsi:type="dcterms:W3CDTF">2013-02-13T10:17:03Z</dcterms:created>
  <dcterms:modified xsi:type="dcterms:W3CDTF">2013-09-24T14:38:12Z</dcterms:modified>
  <cp:category/>
  <cp:version/>
  <cp:contentType/>
  <cp:contentStatus/>
</cp:coreProperties>
</file>