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C_T2" sheetId="1" r:id="rId1"/>
    <sheet name="Feuil2" sheetId="2" r:id="rId2"/>
    <sheet name="Feuil3" sheetId="3" r:id="rId3"/>
  </sheets>
  <definedNames>
    <definedName name="_xlnm.Print_Area" localSheetId="0">('BC_T2'!$A$1:$R$55,'BC_T2'!$A$174:$R$231)</definedName>
  </definedNames>
  <calcPr fullCalcOnLoad="1"/>
</workbook>
</file>

<file path=xl/sharedStrings.xml><?xml version="1.0" encoding="utf-8"?>
<sst xmlns="http://schemas.openxmlformats.org/spreadsheetml/2006/main" count="318" uniqueCount="211">
  <si>
    <t>BON DE COMMANDE GROUPEE AUTOMNE 2014</t>
  </si>
  <si>
    <t>APPELLATION</t>
  </si>
  <si>
    <t>MILLESIME</t>
  </si>
  <si>
    <t>Prix vente CAVEAU</t>
  </si>
  <si>
    <t>REMISE en %</t>
  </si>
  <si>
    <t>Prix unitaire URASCE</t>
  </si>
  <si>
    <t>Prix carton URASCE</t>
  </si>
  <si>
    <t>Nbre de cartons</t>
  </si>
  <si>
    <t>TOTAL</t>
  </si>
  <si>
    <t>Prix vente CE</t>
  </si>
  <si>
    <t xml:space="preserve">Nbre de cartons  </t>
  </si>
  <si>
    <t>CEPAGES ET BOURGOGNES BLANCS</t>
  </si>
  <si>
    <t>VALLEE DU RHONE &amp; PROVENCE</t>
  </si>
  <si>
    <r>
      <t xml:space="preserve">ALIGOTE </t>
    </r>
    <r>
      <rPr>
        <i/>
        <sz val="11"/>
        <rFont val="Monotype Corsiva"/>
        <family val="4"/>
      </rPr>
      <t>Le Père Henri</t>
    </r>
    <r>
      <rPr>
        <sz val="11"/>
        <rFont val="Calibri"/>
        <family val="2"/>
      </rPr>
      <t xml:space="preserve"> (VDF) </t>
    </r>
  </si>
  <si>
    <r>
      <t xml:space="preserve">VIOGNIER </t>
    </r>
    <r>
      <rPr>
        <i/>
        <sz val="10"/>
        <rFont val="Calibri"/>
        <family val="2"/>
      </rPr>
      <t>"Le Temps des Grives"'</t>
    </r>
    <r>
      <rPr>
        <sz val="10"/>
        <rFont val="Calibri"/>
        <family val="2"/>
      </rPr>
      <t>(VDF)</t>
    </r>
  </si>
  <si>
    <t>FIEF DES BURGONDES (VDF)</t>
  </si>
  <si>
    <t>-</t>
  </si>
  <si>
    <r>
      <t xml:space="preserve">GRIGNAN LES ADHEMAR </t>
    </r>
    <r>
      <rPr>
        <sz val="10"/>
        <rFont val="Calibri"/>
        <family val="2"/>
      </rPr>
      <t>blanc</t>
    </r>
    <r>
      <rPr>
        <sz val="11"/>
        <rFont val="Calibri"/>
        <family val="2"/>
      </rPr>
      <t xml:space="preserve"> </t>
    </r>
    <r>
      <rPr>
        <i/>
        <sz val="11"/>
        <rFont val="Monotype Corsiva"/>
        <family val="4"/>
      </rPr>
      <t>Villa d'Erg</t>
    </r>
  </si>
  <si>
    <r>
      <t xml:space="preserve">CHARDONNAY </t>
    </r>
    <r>
      <rPr>
        <i/>
        <sz val="11"/>
        <rFont val="Monotype Corsiva"/>
        <family val="4"/>
      </rPr>
      <t>Ernest Seguin</t>
    </r>
    <r>
      <rPr>
        <sz val="11"/>
        <rFont val="Calibri"/>
        <family val="2"/>
      </rPr>
      <t xml:space="preserve"> (VDF) </t>
    </r>
  </si>
  <si>
    <t>2012-13</t>
  </si>
  <si>
    <r>
      <t xml:space="preserve">VENTOUX blanc </t>
    </r>
    <r>
      <rPr>
        <i/>
        <sz val="11"/>
        <rFont val="Monotype Corsiva"/>
        <family val="4"/>
      </rPr>
      <t>Villa d'Erg</t>
    </r>
  </si>
  <si>
    <r>
      <t xml:space="preserve">CHARDONNAY </t>
    </r>
    <r>
      <rPr>
        <b/>
        <sz val="10"/>
        <rFont val="Calibri"/>
        <family val="2"/>
      </rPr>
      <t>TRADITION</t>
    </r>
    <r>
      <rPr>
        <sz val="11"/>
        <rFont val="Calibri"/>
        <family val="2"/>
      </rPr>
      <t xml:space="preserve"> (VDF) </t>
    </r>
  </si>
  <si>
    <r>
      <t xml:space="preserve">COSTIERES DE NIMES </t>
    </r>
    <r>
      <rPr>
        <sz val="10"/>
        <rFont val="Calibri"/>
        <family val="2"/>
      </rPr>
      <t>blanc</t>
    </r>
    <r>
      <rPr>
        <sz val="11"/>
        <rFont val="Calibri"/>
        <family val="2"/>
      </rPr>
      <t xml:space="preserve"> </t>
    </r>
    <r>
      <rPr>
        <i/>
        <sz val="11"/>
        <rFont val="Monotype Corsiva"/>
        <family val="4"/>
      </rPr>
      <t>Château St Bénézet</t>
    </r>
  </si>
  <si>
    <r>
      <t>CHARDONNAY</t>
    </r>
    <r>
      <rPr>
        <i/>
        <sz val="11"/>
        <rFont val="Monotype Corsiva"/>
        <family val="4"/>
      </rPr>
      <t xml:space="preserve"> </t>
    </r>
    <r>
      <rPr>
        <i/>
        <sz val="10"/>
        <rFont val="Calibri"/>
        <family val="2"/>
      </rPr>
      <t xml:space="preserve">"Grains D'Or" </t>
    </r>
    <r>
      <rPr>
        <sz val="11"/>
        <rFont val="Calibri"/>
        <family val="2"/>
      </rPr>
      <t>(VDF)</t>
    </r>
  </si>
  <si>
    <r>
      <t xml:space="preserve">LIRAC </t>
    </r>
    <r>
      <rPr>
        <sz val="10"/>
        <rFont val="Calibri"/>
        <family val="2"/>
      </rPr>
      <t>blanc</t>
    </r>
    <r>
      <rPr>
        <sz val="11"/>
        <rFont val="Calibri"/>
        <family val="2"/>
      </rPr>
      <t xml:space="preserve"> </t>
    </r>
    <r>
      <rPr>
        <i/>
        <sz val="11"/>
        <rFont val="Monotype Corsiva"/>
        <family val="4"/>
      </rPr>
      <t>Villa d'Erg</t>
    </r>
  </si>
  <si>
    <r>
      <t>MACON IGE</t>
    </r>
    <r>
      <rPr>
        <i/>
        <sz val="10"/>
        <rFont val="Calibri"/>
        <family val="2"/>
      </rPr>
      <t xml:space="preserve"> "Château London"</t>
    </r>
  </si>
  <si>
    <r>
      <t xml:space="preserve">CROZES HERMITAGE </t>
    </r>
    <r>
      <rPr>
        <sz val="10"/>
        <rFont val="Calibri"/>
        <family val="2"/>
      </rPr>
      <t>blanc</t>
    </r>
    <r>
      <rPr>
        <sz val="11"/>
        <rFont val="Calibri"/>
        <family val="2"/>
      </rPr>
      <t xml:space="preserve"> </t>
    </r>
    <r>
      <rPr>
        <i/>
        <sz val="11"/>
        <rFont val="Monotype Corsiva"/>
        <family val="4"/>
      </rPr>
      <t>Cave de Tain</t>
    </r>
  </si>
  <si>
    <r>
      <t xml:space="preserve">BOUZERON </t>
    </r>
    <r>
      <rPr>
        <b/>
        <sz val="10"/>
        <rFont val="Calibri"/>
        <family val="2"/>
      </rPr>
      <t>TERROIR</t>
    </r>
  </si>
  <si>
    <r>
      <t xml:space="preserve">GRIGNAN LES ADHEMAR </t>
    </r>
    <r>
      <rPr>
        <i/>
        <sz val="11"/>
        <rFont val="Monotype Corsiva"/>
        <family val="4"/>
      </rPr>
      <t>Domaine des Rozets</t>
    </r>
  </si>
  <si>
    <r>
      <t xml:space="preserve">BOURGOGNE HAUTES COTES DE NUITS </t>
    </r>
    <r>
      <rPr>
        <b/>
        <sz val="10"/>
        <rFont val="Calibri"/>
        <family val="2"/>
      </rPr>
      <t>TERROIR</t>
    </r>
  </si>
  <si>
    <t>2009-11</t>
  </si>
  <si>
    <r>
      <t xml:space="preserve">VENTOUX rouge </t>
    </r>
    <r>
      <rPr>
        <i/>
        <sz val="11"/>
        <rFont val="Monotype Corsiva"/>
        <family val="4"/>
      </rPr>
      <t>Domaine du Pont Julien</t>
    </r>
  </si>
  <si>
    <r>
      <t xml:space="preserve">POUILLY LOCHE </t>
    </r>
    <r>
      <rPr>
        <b/>
        <sz val="10"/>
        <rFont val="Calibri"/>
        <family val="2"/>
      </rPr>
      <t>TERROIR</t>
    </r>
  </si>
  <si>
    <r>
      <t xml:space="preserve">COSTIERES DE NIMES </t>
    </r>
    <r>
      <rPr>
        <sz val="10"/>
        <rFont val="Calibri"/>
        <family val="2"/>
      </rPr>
      <t>rouge</t>
    </r>
    <r>
      <rPr>
        <sz val="11"/>
        <rFont val="Calibri"/>
        <family val="2"/>
      </rPr>
      <t xml:space="preserve"> </t>
    </r>
    <r>
      <rPr>
        <i/>
        <sz val="11"/>
        <rFont val="Monotype Corsiva"/>
        <family val="4"/>
      </rPr>
      <t>Château St Bénézet</t>
    </r>
  </si>
  <si>
    <r>
      <t xml:space="preserve">BOURGOGNE HAUTES COTES DE NUITS </t>
    </r>
    <r>
      <rPr>
        <b/>
        <sz val="10"/>
        <rFont val="Calibri"/>
        <family val="2"/>
      </rPr>
      <t>EXCELLENCE</t>
    </r>
  </si>
  <si>
    <r>
      <t xml:space="preserve">COTES DU RHONE </t>
    </r>
    <r>
      <rPr>
        <sz val="10"/>
        <rFont val="Calibri"/>
        <family val="2"/>
      </rPr>
      <t>rouge</t>
    </r>
    <r>
      <rPr>
        <sz val="11"/>
        <rFont val="Calibri"/>
        <family val="2"/>
      </rPr>
      <t xml:space="preserve"> </t>
    </r>
    <r>
      <rPr>
        <i/>
        <sz val="11"/>
        <rFont val="Monotype Corsiva"/>
        <family val="4"/>
      </rPr>
      <t>Villa d'Erg</t>
    </r>
  </si>
  <si>
    <r>
      <t xml:space="preserve">MERCUREY </t>
    </r>
    <r>
      <rPr>
        <b/>
        <sz val="10"/>
        <rFont val="Calibri"/>
        <family val="2"/>
      </rPr>
      <t>EXCELLENCE</t>
    </r>
  </si>
  <si>
    <r>
      <t xml:space="preserve">SYRAH </t>
    </r>
    <r>
      <rPr>
        <i/>
        <sz val="11"/>
        <rFont val="Calibri"/>
        <family val="2"/>
      </rPr>
      <t>"</t>
    </r>
    <r>
      <rPr>
        <i/>
        <sz val="10"/>
        <rFont val="Calibri"/>
        <family val="2"/>
      </rPr>
      <t>Rencontre Sauvage"</t>
    </r>
    <r>
      <rPr>
        <sz val="10"/>
        <rFont val="Calibri"/>
        <family val="2"/>
      </rPr>
      <t xml:space="preserve"> (VDF)</t>
    </r>
  </si>
  <si>
    <r>
      <t>SANTENAY</t>
    </r>
    <r>
      <rPr>
        <b/>
        <sz val="10"/>
        <rFont val="Calibri"/>
        <family val="2"/>
      </rPr>
      <t xml:space="preserve"> TRADITION</t>
    </r>
  </si>
  <si>
    <t>2011-12</t>
  </si>
  <si>
    <r>
      <t xml:space="preserve">LA VIEILLE GRANGE </t>
    </r>
    <r>
      <rPr>
        <i/>
        <sz val="11"/>
        <rFont val="Monotype Corsiva"/>
        <family val="4"/>
      </rPr>
      <t>Villa d'Erg</t>
    </r>
    <r>
      <rPr>
        <sz val="11"/>
        <rFont val="Calibri"/>
        <family val="2"/>
      </rPr>
      <t xml:space="preserve"> </t>
    </r>
    <r>
      <rPr>
        <sz val="10"/>
        <rFont val="Calibri"/>
        <family val="2"/>
      </rPr>
      <t>(VDF)</t>
    </r>
  </si>
  <si>
    <r>
      <t xml:space="preserve">MONTAGNY </t>
    </r>
    <r>
      <rPr>
        <b/>
        <sz val="10"/>
        <rFont val="Calibri"/>
        <family val="2"/>
      </rPr>
      <t>TERROIR</t>
    </r>
  </si>
  <si>
    <r>
      <t xml:space="preserve">SEGURET Côtes du Rhône Village </t>
    </r>
    <r>
      <rPr>
        <i/>
        <sz val="11"/>
        <rFont val="Monotype Corsiva"/>
        <family val="4"/>
      </rPr>
      <t>Villa d'Erg</t>
    </r>
  </si>
  <si>
    <r>
      <t xml:space="preserve">RULLY 1er Cru </t>
    </r>
    <r>
      <rPr>
        <b/>
        <sz val="10"/>
        <rFont val="Calibri"/>
        <family val="2"/>
      </rPr>
      <t>EXCELLENCE</t>
    </r>
  </si>
  <si>
    <r>
      <t xml:space="preserve">SABLET Côtes du Rhône Village </t>
    </r>
    <r>
      <rPr>
        <i/>
        <sz val="11"/>
        <rFont val="Monotype Corsiva"/>
        <family val="4"/>
      </rPr>
      <t>Villa d'Erg</t>
    </r>
  </si>
  <si>
    <t>2011-13</t>
  </si>
  <si>
    <r>
      <t xml:space="preserve">MARANGES </t>
    </r>
    <r>
      <rPr>
        <i/>
        <sz val="10"/>
        <rFont val="Calibri"/>
        <family val="2"/>
      </rPr>
      <t xml:space="preserve">"Cuvée des Trois Croix" </t>
    </r>
    <r>
      <rPr>
        <b/>
        <sz val="10"/>
        <rFont val="Calibri"/>
        <family val="2"/>
      </rPr>
      <t>TRADITION</t>
    </r>
  </si>
  <si>
    <r>
      <t xml:space="preserve">ROAIX Côtes du Rhône Village </t>
    </r>
    <r>
      <rPr>
        <i/>
        <sz val="11"/>
        <rFont val="Monotype Corsiva"/>
        <family val="4"/>
      </rPr>
      <t>Villa d'Erg</t>
    </r>
  </si>
  <si>
    <r>
      <t xml:space="preserve">CHABLIS GRAND CRU </t>
    </r>
    <r>
      <rPr>
        <i/>
        <sz val="10"/>
        <rFont val="Calibri"/>
        <family val="2"/>
      </rPr>
      <t>"Valmur"</t>
    </r>
    <r>
      <rPr>
        <sz val="10"/>
        <rFont val="Calibri"/>
        <family val="2"/>
      </rPr>
      <t xml:space="preserve"> </t>
    </r>
    <r>
      <rPr>
        <b/>
        <sz val="10"/>
        <rFont val="Calibri"/>
        <family val="2"/>
      </rPr>
      <t>TRADITION</t>
    </r>
  </si>
  <si>
    <t>2010-11</t>
  </si>
  <si>
    <r>
      <t xml:space="preserve">CAIRANNE </t>
    </r>
    <r>
      <rPr>
        <i/>
        <sz val="11"/>
        <rFont val="Monotype Corsiva"/>
        <family val="4"/>
      </rPr>
      <t>Villa d'Erg</t>
    </r>
  </si>
  <si>
    <t xml:space="preserve">PULIGNY MONTRACHET </t>
  </si>
  <si>
    <r>
      <t xml:space="preserve">LIRAC </t>
    </r>
    <r>
      <rPr>
        <i/>
        <sz val="11"/>
        <rFont val="Monotype Corsiva"/>
        <family val="4"/>
      </rPr>
      <t>Villa d'Erg</t>
    </r>
  </si>
  <si>
    <t>NUITS SAINT GEORGES 1er Cru blanc</t>
  </si>
  <si>
    <r>
      <t xml:space="preserve">COSTIERES DE NIMES </t>
    </r>
    <r>
      <rPr>
        <i/>
        <sz val="11"/>
        <rFont val="Monotype Corsiva"/>
        <family val="4"/>
      </rPr>
      <t>Château St Bénézet</t>
    </r>
    <r>
      <rPr>
        <sz val="11"/>
        <rFont val="Calibri"/>
        <family val="2"/>
      </rPr>
      <t xml:space="preserve"> (</t>
    </r>
    <r>
      <rPr>
        <sz val="10"/>
        <rFont val="Calibri"/>
        <family val="2"/>
      </rPr>
      <t>fût)</t>
    </r>
  </si>
  <si>
    <t>LES NATIVES</t>
  </si>
  <si>
    <r>
      <t xml:space="preserve">RASTEAU </t>
    </r>
    <r>
      <rPr>
        <i/>
        <sz val="11"/>
        <rFont val="Monotype Corsiva"/>
        <family val="4"/>
      </rPr>
      <t>Villa d'Erg</t>
    </r>
  </si>
  <si>
    <r>
      <t xml:space="preserve">DOMAINE DU LOUP </t>
    </r>
    <r>
      <rPr>
        <b/>
        <sz val="10"/>
        <rFont val="Calibri"/>
        <family val="2"/>
      </rPr>
      <t>COTEAUX BOURGUIGNONS GAMAY</t>
    </r>
    <r>
      <rPr>
        <sz val="10"/>
        <rFont val="Calibri"/>
        <family val="2"/>
      </rPr>
      <t xml:space="preserve"> </t>
    </r>
    <r>
      <rPr>
        <sz val="8"/>
        <rFont val="Calibri"/>
        <family val="2"/>
      </rPr>
      <t>rge</t>
    </r>
  </si>
  <si>
    <r>
      <t xml:space="preserve">VINSOBRES </t>
    </r>
    <r>
      <rPr>
        <i/>
        <sz val="11"/>
        <rFont val="Monotype Corsiva"/>
        <family val="4"/>
      </rPr>
      <t>Domaine Val de Diane</t>
    </r>
  </si>
  <si>
    <r>
      <t>LE HAUT DU CLOS</t>
    </r>
    <r>
      <rPr>
        <b/>
        <sz val="10"/>
        <rFont val="Calibri"/>
        <family val="2"/>
      </rPr>
      <t xml:space="preserve"> COTEAUX BOURGUIGNONS PINOT NOIR </t>
    </r>
    <r>
      <rPr>
        <sz val="8"/>
        <rFont val="Calibri"/>
        <family val="2"/>
      </rPr>
      <t>rge</t>
    </r>
  </si>
  <si>
    <r>
      <t xml:space="preserve">BANDOL </t>
    </r>
    <r>
      <rPr>
        <i/>
        <sz val="11"/>
        <rFont val="Monotype Corsiva"/>
        <family val="4"/>
      </rPr>
      <t>Roc des Maures</t>
    </r>
  </si>
  <si>
    <r>
      <t xml:space="preserve">LES CHARMES </t>
    </r>
    <r>
      <rPr>
        <b/>
        <sz val="10"/>
        <rFont val="Calibri"/>
        <family val="2"/>
      </rPr>
      <t>BOURGOGNE CHARDONNAY</t>
    </r>
    <r>
      <rPr>
        <sz val="11"/>
        <rFont val="Calibri"/>
        <family val="2"/>
      </rPr>
      <t xml:space="preserve"> </t>
    </r>
    <r>
      <rPr>
        <sz val="8"/>
        <rFont val="Calibri"/>
        <family val="2"/>
      </rPr>
      <t>blanc</t>
    </r>
  </si>
  <si>
    <r>
      <t xml:space="preserve">BEAUMES DE VENISE </t>
    </r>
    <r>
      <rPr>
        <i/>
        <sz val="11"/>
        <rFont val="Monotype Corsiva"/>
        <family val="4"/>
      </rPr>
      <t>Domaine des Baies-Goûts</t>
    </r>
  </si>
  <si>
    <t>CEPAGES ET BOURGOGNES ROUGES</t>
  </si>
  <si>
    <r>
      <t xml:space="preserve">CROZES HERMITAGE </t>
    </r>
    <r>
      <rPr>
        <i/>
        <sz val="10"/>
        <rFont val="Calibri"/>
        <family val="2"/>
      </rPr>
      <t>"ROCHEGONDE"</t>
    </r>
    <r>
      <rPr>
        <sz val="11"/>
        <rFont val="Calibri"/>
        <family val="2"/>
      </rPr>
      <t xml:space="preserve"> </t>
    </r>
    <r>
      <rPr>
        <i/>
        <sz val="11"/>
        <rFont val="Monotype Corsiva"/>
        <family val="4"/>
      </rPr>
      <t>Cave de Tain</t>
    </r>
  </si>
  <si>
    <r>
      <t xml:space="preserve">FIEF DES BURGONDES </t>
    </r>
    <r>
      <rPr>
        <sz val="10"/>
        <rFont val="Calibri"/>
        <family val="2"/>
      </rPr>
      <t>rosé</t>
    </r>
    <r>
      <rPr>
        <sz val="11"/>
        <rFont val="Calibri"/>
        <family val="2"/>
      </rPr>
      <t xml:space="preserve"> </t>
    </r>
    <r>
      <rPr>
        <sz val="10"/>
        <rFont val="Calibri"/>
        <family val="2"/>
      </rPr>
      <t>(VDF)</t>
    </r>
  </si>
  <si>
    <r>
      <t xml:space="preserve">VACQUEYRAS </t>
    </r>
    <r>
      <rPr>
        <i/>
        <sz val="11"/>
        <rFont val="Monotype Corsiva"/>
        <family val="4"/>
      </rPr>
      <t>Villa d'Erg</t>
    </r>
  </si>
  <si>
    <r>
      <t xml:space="preserve">PINOT NOIR </t>
    </r>
    <r>
      <rPr>
        <i/>
        <sz val="11"/>
        <rFont val="Monotype Corsiva"/>
        <family val="4"/>
      </rPr>
      <t>"Le Père Henri"</t>
    </r>
    <r>
      <rPr>
        <sz val="11"/>
        <rFont val="Calibri"/>
        <family val="2"/>
      </rPr>
      <t xml:space="preserve"> (VDF) </t>
    </r>
  </si>
  <si>
    <r>
      <t xml:space="preserve">SAINT JOSEPH </t>
    </r>
    <r>
      <rPr>
        <i/>
        <sz val="10"/>
        <rFont val="Calibri"/>
        <family val="2"/>
      </rPr>
      <t>"ROCHEGONDE"</t>
    </r>
    <r>
      <rPr>
        <sz val="11"/>
        <rFont val="Calibri"/>
        <family val="2"/>
      </rPr>
      <t xml:space="preserve"> </t>
    </r>
    <r>
      <rPr>
        <i/>
        <sz val="11"/>
        <rFont val="Monotype Corsiva"/>
        <family val="4"/>
      </rPr>
      <t>Cave de Tain</t>
    </r>
  </si>
  <si>
    <t>2011-12-13</t>
  </si>
  <si>
    <t>FIEF DES BURGONDES rouge (VDF)</t>
  </si>
  <si>
    <r>
      <t xml:space="preserve">CROZES HERMITAGE </t>
    </r>
    <r>
      <rPr>
        <i/>
        <sz val="10"/>
        <rFont val="Calibri"/>
        <family val="2"/>
      </rPr>
      <t>"SELECTION PREMIERE"</t>
    </r>
    <r>
      <rPr>
        <sz val="11"/>
        <rFont val="Calibri"/>
        <family val="2"/>
      </rPr>
      <t xml:space="preserve"> </t>
    </r>
    <r>
      <rPr>
        <i/>
        <sz val="11"/>
        <rFont val="Monotype Corsiva"/>
        <family val="4"/>
      </rPr>
      <t>Cave de Tain</t>
    </r>
  </si>
  <si>
    <r>
      <t xml:space="preserve">PINOT NOIR </t>
    </r>
    <r>
      <rPr>
        <b/>
        <sz val="10"/>
        <rFont val="Calibri"/>
        <family val="2"/>
      </rPr>
      <t xml:space="preserve">TRADITION </t>
    </r>
    <r>
      <rPr>
        <sz val="11"/>
        <rFont val="Calibri"/>
        <family val="2"/>
      </rPr>
      <t xml:space="preserve">(VDF) </t>
    </r>
  </si>
  <si>
    <r>
      <t xml:space="preserve">SAINT JOSEPH </t>
    </r>
    <r>
      <rPr>
        <i/>
        <sz val="10"/>
        <rFont val="Calibri"/>
        <family val="2"/>
      </rPr>
      <t>"SELECTION PREMIERE"</t>
    </r>
    <r>
      <rPr>
        <sz val="11"/>
        <rFont val="Calibri"/>
        <family val="2"/>
      </rPr>
      <t xml:space="preserve"> </t>
    </r>
    <r>
      <rPr>
        <i/>
        <sz val="11"/>
        <rFont val="Monotype Corsiva"/>
        <family val="4"/>
      </rPr>
      <t>Cave de Tain</t>
    </r>
  </si>
  <si>
    <r>
      <t>BOURGOGNE</t>
    </r>
    <r>
      <rPr>
        <i/>
        <sz val="10"/>
        <rFont val="Calibri"/>
        <family val="2"/>
      </rPr>
      <t xml:space="preserve"> "Les Pierres" </t>
    </r>
    <r>
      <rPr>
        <b/>
        <sz val="10"/>
        <rFont val="Calibri"/>
        <family val="2"/>
      </rPr>
      <t>TRADITION</t>
    </r>
  </si>
  <si>
    <r>
      <t xml:space="preserve">CHÂTEAUNEUF DU PAPE </t>
    </r>
    <r>
      <rPr>
        <i/>
        <sz val="11"/>
        <rFont val="Monotype Corsiva"/>
        <family val="4"/>
      </rPr>
      <t>Villa d'Erg</t>
    </r>
  </si>
  <si>
    <r>
      <t xml:space="preserve">JULIENAS </t>
    </r>
    <r>
      <rPr>
        <b/>
        <sz val="10"/>
        <rFont val="Calibri"/>
        <family val="2"/>
      </rPr>
      <t>TERROIR</t>
    </r>
  </si>
  <si>
    <t>LANGUEDOC</t>
  </si>
  <si>
    <r>
      <t xml:space="preserve">MORGON </t>
    </r>
    <r>
      <rPr>
        <b/>
        <sz val="10"/>
        <rFont val="Calibri"/>
        <family val="2"/>
      </rPr>
      <t>TERROIR</t>
    </r>
  </si>
  <si>
    <r>
      <t xml:space="preserve">LANGUEDOC </t>
    </r>
    <r>
      <rPr>
        <i/>
        <sz val="11"/>
        <rFont val="Monotype Corsiva"/>
        <family val="4"/>
      </rPr>
      <t>Domaine Jougla</t>
    </r>
  </si>
  <si>
    <r>
      <t xml:space="preserve">BROUILLY </t>
    </r>
    <r>
      <rPr>
        <b/>
        <sz val="10"/>
        <rFont val="Calibri"/>
        <family val="2"/>
      </rPr>
      <t>TERROIR</t>
    </r>
  </si>
  <si>
    <r>
      <t xml:space="preserve">IGP HAUTERIVE </t>
    </r>
    <r>
      <rPr>
        <i/>
        <sz val="11"/>
        <rFont val="Monotype Corsiva"/>
        <family val="4"/>
      </rPr>
      <t>Domaine de Peyrevent</t>
    </r>
  </si>
  <si>
    <r>
      <t xml:space="preserve">MOULIN A VENT </t>
    </r>
    <r>
      <rPr>
        <i/>
        <sz val="11"/>
        <rFont val="Monotype Corsiva"/>
        <family val="4"/>
      </rPr>
      <t>"Cuvée Elisa"</t>
    </r>
    <r>
      <rPr>
        <sz val="11"/>
        <rFont val="Calibri"/>
        <family val="2"/>
      </rPr>
      <t xml:space="preserve"> </t>
    </r>
    <r>
      <rPr>
        <b/>
        <sz val="10"/>
        <rFont val="Calibri"/>
        <family val="2"/>
      </rPr>
      <t>TERROIR</t>
    </r>
  </si>
  <si>
    <t>Le nombre de cartons offerts sera calculé automatiquement</t>
  </si>
  <si>
    <r>
      <t xml:space="preserve">BOURG. HAUTES COTES DE BEAUNE </t>
    </r>
    <r>
      <rPr>
        <b/>
        <sz val="10"/>
        <rFont val="Calibri"/>
        <family val="2"/>
      </rPr>
      <t xml:space="preserve">TRADITION </t>
    </r>
    <r>
      <rPr>
        <i/>
        <sz val="11"/>
        <color indexed="8"/>
        <rFont val="Calibri"/>
        <family val="2"/>
      </rPr>
      <t>"Cuvée Les Hospitaliers"</t>
    </r>
  </si>
  <si>
    <r>
      <t xml:space="preserve">IGP D'OC </t>
    </r>
    <r>
      <rPr>
        <i/>
        <sz val="11"/>
        <rFont val="Monotype Corsiva"/>
        <family val="4"/>
      </rPr>
      <t>Domaine La Santoline</t>
    </r>
  </si>
  <si>
    <r>
      <t xml:space="preserve">COTEAUX DE NARBONNE </t>
    </r>
    <r>
      <rPr>
        <i/>
        <sz val="11"/>
        <rFont val="Monotype Corsiva"/>
        <family val="4"/>
      </rPr>
      <t>Bergerie Cassun</t>
    </r>
  </si>
  <si>
    <t>RULLY</t>
  </si>
  <si>
    <r>
      <t xml:space="preserve">FAUGERES </t>
    </r>
    <r>
      <rPr>
        <i/>
        <sz val="11"/>
        <rFont val="Monotype Corsiva"/>
        <family val="4"/>
      </rPr>
      <t>Bergerie Cassun</t>
    </r>
  </si>
  <si>
    <r>
      <t xml:space="preserve">BOURGOGNE HAUTES COTES DE BEAUNE </t>
    </r>
    <r>
      <rPr>
        <b/>
        <sz val="10"/>
        <rFont val="Calibri"/>
        <family val="2"/>
      </rPr>
      <t>TRADITION</t>
    </r>
  </si>
  <si>
    <t>2000-01</t>
  </si>
  <si>
    <r>
      <t xml:space="preserve">COTES DE THONGUE </t>
    </r>
    <r>
      <rPr>
        <i/>
        <sz val="11"/>
        <rFont val="Monotype Corsiva"/>
        <family val="4"/>
      </rPr>
      <t>Bergerie Cassun</t>
    </r>
  </si>
  <si>
    <r>
      <t xml:space="preserve"> </t>
    </r>
    <r>
      <rPr>
        <i/>
        <sz val="11"/>
        <rFont val="Calibri"/>
        <family val="2"/>
      </rPr>
      <t>"Cuvée Les Hospitaliers"</t>
    </r>
  </si>
  <si>
    <r>
      <t xml:space="preserve">SAINT CHINIAN </t>
    </r>
    <r>
      <rPr>
        <i/>
        <sz val="11"/>
        <rFont val="Monotype Corsiva"/>
        <family val="4"/>
      </rPr>
      <t>Bergerie Cassun</t>
    </r>
  </si>
  <si>
    <t>2010-12</t>
  </si>
  <si>
    <r>
      <t xml:space="preserve">MOULIN A VENT </t>
    </r>
    <r>
      <rPr>
        <i/>
        <sz val="11"/>
        <rFont val="Monotype Corsiva"/>
        <family val="4"/>
      </rPr>
      <t>"Les Pérelles"</t>
    </r>
    <r>
      <rPr>
        <sz val="11"/>
        <rFont val="Calibri"/>
        <family val="2"/>
      </rPr>
      <t xml:space="preserve"> </t>
    </r>
    <r>
      <rPr>
        <b/>
        <sz val="10"/>
        <rFont val="Calibri"/>
        <family val="2"/>
      </rPr>
      <t>EXCELLENCE</t>
    </r>
  </si>
  <si>
    <r>
      <t xml:space="preserve">CORBIERES </t>
    </r>
    <r>
      <rPr>
        <i/>
        <sz val="11"/>
        <rFont val="Monotype Corsiva"/>
        <family val="4"/>
      </rPr>
      <t>Domaine de Peyrevent</t>
    </r>
  </si>
  <si>
    <r>
      <t xml:space="preserve">CHOREY LES BEAUNE </t>
    </r>
    <r>
      <rPr>
        <b/>
        <sz val="10"/>
        <rFont val="Calibri"/>
        <family val="2"/>
      </rPr>
      <t>SELECTION</t>
    </r>
  </si>
  <si>
    <r>
      <t xml:space="preserve">MINERVOIS </t>
    </r>
    <r>
      <rPr>
        <i/>
        <sz val="11"/>
        <rFont val="Monotype Corsiva"/>
        <family val="4"/>
      </rPr>
      <t>Domaine La Santoline</t>
    </r>
  </si>
  <si>
    <r>
      <t xml:space="preserve">SANTENAY </t>
    </r>
    <r>
      <rPr>
        <b/>
        <sz val="10"/>
        <rFont val="Calibri"/>
        <family val="2"/>
      </rPr>
      <t>TRADITION</t>
    </r>
  </si>
  <si>
    <r>
      <t xml:space="preserve">FITOU </t>
    </r>
    <r>
      <rPr>
        <i/>
        <sz val="11"/>
        <rFont val="Monotype Corsiva"/>
        <family val="4"/>
      </rPr>
      <t>Bergerie Cassun</t>
    </r>
  </si>
  <si>
    <r>
      <t xml:space="preserve">SAVIGNY LES BEAUNE </t>
    </r>
    <r>
      <rPr>
        <b/>
        <sz val="10"/>
        <rFont val="Calibri"/>
        <family val="2"/>
      </rPr>
      <t>TRADITION</t>
    </r>
  </si>
  <si>
    <r>
      <t xml:space="preserve">COTEAUX DE NARBONNE </t>
    </r>
    <r>
      <rPr>
        <i/>
        <sz val="11"/>
        <rFont val="Monotype Corsiva"/>
        <family val="4"/>
      </rPr>
      <t>Bergerie Cassun</t>
    </r>
    <r>
      <rPr>
        <sz val="11"/>
        <rFont val="Calibri"/>
        <family val="2"/>
      </rPr>
      <t xml:space="preserve"> (</t>
    </r>
    <r>
      <rPr>
        <sz val="10"/>
        <rFont val="Calibri"/>
        <family val="2"/>
      </rPr>
      <t>fût)</t>
    </r>
  </si>
  <si>
    <r>
      <t xml:space="preserve">PERNAND VERGELESSES </t>
    </r>
    <r>
      <rPr>
        <b/>
        <sz val="10"/>
        <rFont val="Calibri"/>
        <family val="2"/>
      </rPr>
      <t>TRADITION</t>
    </r>
  </si>
  <si>
    <t>BORDEAUX</t>
  </si>
  <si>
    <r>
      <t xml:space="preserve">MERCUREY 1er Cru </t>
    </r>
    <r>
      <rPr>
        <b/>
        <sz val="10"/>
        <rFont val="Calibri"/>
        <family val="2"/>
      </rPr>
      <t>TRADITION</t>
    </r>
    <r>
      <rPr>
        <sz val="11"/>
        <rFont val="Calibri"/>
        <family val="2"/>
      </rPr>
      <t xml:space="preserve"> </t>
    </r>
  </si>
  <si>
    <r>
      <t xml:space="preserve">BORDEAUX </t>
    </r>
    <r>
      <rPr>
        <sz val="10"/>
        <rFont val="Calibri"/>
        <family val="2"/>
      </rPr>
      <t>blanc</t>
    </r>
    <r>
      <rPr>
        <sz val="11"/>
        <rFont val="Calibri"/>
        <family val="2"/>
      </rPr>
      <t xml:space="preserve"> </t>
    </r>
    <r>
      <rPr>
        <i/>
        <sz val="11"/>
        <rFont val="Monotype Corsiva"/>
        <family val="4"/>
      </rPr>
      <t>Chevalier Saint André</t>
    </r>
  </si>
  <si>
    <r>
      <t xml:space="preserve">VOLNAY </t>
    </r>
    <r>
      <rPr>
        <b/>
        <sz val="10"/>
        <rFont val="Calibri"/>
        <family val="2"/>
      </rPr>
      <t>TRADITION</t>
    </r>
  </si>
  <si>
    <r>
      <t xml:space="preserve">GRAVES </t>
    </r>
    <r>
      <rPr>
        <sz val="10"/>
        <rFont val="Calibri"/>
        <family val="2"/>
      </rPr>
      <t>blanc</t>
    </r>
    <r>
      <rPr>
        <sz val="11"/>
        <rFont val="Calibri"/>
        <family val="2"/>
      </rPr>
      <t xml:space="preserve"> </t>
    </r>
    <r>
      <rPr>
        <i/>
        <sz val="11"/>
        <rFont val="Monotype Corsiva"/>
        <family val="4"/>
      </rPr>
      <t>Marquis Aimé de Colignac</t>
    </r>
  </si>
  <si>
    <r>
      <t>SAVIGNY LES BEAUNE 1er Cru</t>
    </r>
    <r>
      <rPr>
        <i/>
        <sz val="11"/>
        <rFont val="Monotype Corsiva"/>
        <family val="4"/>
      </rPr>
      <t xml:space="preserve"> </t>
    </r>
    <r>
      <rPr>
        <i/>
        <sz val="10"/>
        <rFont val="Calibri"/>
        <family val="2"/>
      </rPr>
      <t xml:space="preserve">"Les Peuillets" </t>
    </r>
    <r>
      <rPr>
        <b/>
        <sz val="10"/>
        <rFont val="Calibri"/>
        <family val="2"/>
      </rPr>
      <t>TRADITION</t>
    </r>
  </si>
  <si>
    <r>
      <t xml:space="preserve">BORDEAUX </t>
    </r>
    <r>
      <rPr>
        <sz val="10"/>
        <rFont val="Calibri"/>
        <family val="2"/>
      </rPr>
      <t>blanc</t>
    </r>
    <r>
      <rPr>
        <sz val="11"/>
        <rFont val="Calibri"/>
        <family val="2"/>
      </rPr>
      <t xml:space="preserve"> </t>
    </r>
    <r>
      <rPr>
        <i/>
        <sz val="11"/>
        <rFont val="Monotype Corsiva"/>
        <family val="4"/>
      </rPr>
      <t>Château Les Vergnes</t>
    </r>
  </si>
  <si>
    <r>
      <t xml:space="preserve">PERNAND VERGELESSES 1er Cru </t>
    </r>
    <r>
      <rPr>
        <b/>
        <sz val="10"/>
        <rFont val="Calibri"/>
        <family val="2"/>
      </rPr>
      <t>EXCELLENCE</t>
    </r>
  </si>
  <si>
    <r>
      <t xml:space="preserve">BORDEAUX MOELLEUX </t>
    </r>
    <r>
      <rPr>
        <i/>
        <sz val="10"/>
        <rFont val="Calibri"/>
        <family val="2"/>
      </rPr>
      <t>"Grand Théâtre"</t>
    </r>
  </si>
  <si>
    <r>
      <t xml:space="preserve">ALOXE CORTON </t>
    </r>
    <r>
      <rPr>
        <b/>
        <sz val="10"/>
        <rFont val="Calibri"/>
        <family val="2"/>
      </rPr>
      <t>TRADITION</t>
    </r>
  </si>
  <si>
    <r>
      <t xml:space="preserve">COLOMBINE DE COLIGNAC </t>
    </r>
    <r>
      <rPr>
        <sz val="10"/>
        <rFont val="Calibri"/>
        <family val="2"/>
      </rPr>
      <t>Colombard</t>
    </r>
    <r>
      <rPr>
        <sz val="11"/>
        <rFont val="Calibri"/>
        <family val="2"/>
      </rPr>
      <t xml:space="preserve"> </t>
    </r>
    <r>
      <rPr>
        <sz val="10"/>
        <rFont val="Calibri"/>
        <family val="2"/>
      </rPr>
      <t>(IGP)</t>
    </r>
  </si>
  <si>
    <r>
      <t xml:space="preserve">BEAUNE 1er Cru </t>
    </r>
    <r>
      <rPr>
        <i/>
        <sz val="10"/>
        <rFont val="Calibri"/>
        <family val="2"/>
      </rPr>
      <t>"Les Aigrots"</t>
    </r>
    <r>
      <rPr>
        <sz val="11"/>
        <rFont val="Calibri"/>
        <family val="2"/>
      </rPr>
      <t xml:space="preserve"> </t>
    </r>
    <r>
      <rPr>
        <i/>
        <sz val="11"/>
        <rFont val="Monotype Corsiva"/>
        <family val="4"/>
      </rPr>
      <t>Domaine Roger Rossignol</t>
    </r>
  </si>
  <si>
    <t>2001-02</t>
  </si>
  <si>
    <r>
      <t xml:space="preserve">SECRETS DE COLIGNAC </t>
    </r>
    <r>
      <rPr>
        <sz val="10"/>
        <rFont val="Calibri"/>
        <family val="2"/>
      </rPr>
      <t>(VDF)</t>
    </r>
  </si>
  <si>
    <r>
      <t>CHASSAGNE MONTRACHET 1er Cru</t>
    </r>
    <r>
      <rPr>
        <b/>
        <sz val="10"/>
        <rFont val="Calibri"/>
        <family val="2"/>
      </rPr>
      <t xml:space="preserve"> PREMIUM</t>
    </r>
  </si>
  <si>
    <r>
      <t xml:space="preserve">PACHERENC DE VIC BILH </t>
    </r>
    <r>
      <rPr>
        <i/>
        <sz val="11"/>
        <rFont val="Monotype Corsiva"/>
        <family val="4"/>
      </rPr>
      <t>Marquis Aimé de Colignac</t>
    </r>
  </si>
  <si>
    <r>
      <t xml:space="preserve">BEAUNE 1er Cru </t>
    </r>
    <r>
      <rPr>
        <i/>
        <sz val="10"/>
        <rFont val="Calibri"/>
        <family val="2"/>
      </rPr>
      <t>"Les Champs Pimont"</t>
    </r>
    <r>
      <rPr>
        <sz val="11"/>
        <rFont val="Calibri"/>
        <family val="2"/>
      </rPr>
      <t xml:space="preserve"> </t>
    </r>
    <r>
      <rPr>
        <b/>
        <sz val="10"/>
        <rFont val="Calibri"/>
        <family val="2"/>
      </rPr>
      <t>EXCELLENCE</t>
    </r>
  </si>
  <si>
    <t>2008-11</t>
  </si>
  <si>
    <r>
      <t xml:space="preserve">MONBAZILLAC </t>
    </r>
    <r>
      <rPr>
        <i/>
        <sz val="11"/>
        <rFont val="Monotype Corsiva"/>
        <family val="4"/>
      </rPr>
      <t>Domaine de Guillonie</t>
    </r>
  </si>
  <si>
    <r>
      <t xml:space="preserve">NUITS ST GEORGES 1er Cru </t>
    </r>
    <r>
      <rPr>
        <i/>
        <sz val="11"/>
        <rFont val="Monotype Corsiva"/>
        <family val="4"/>
      </rPr>
      <t xml:space="preserve">Les Hospices de Nuits </t>
    </r>
    <r>
      <rPr>
        <sz val="8"/>
        <color indexed="10"/>
        <rFont val="Calibri"/>
        <family val="2"/>
      </rPr>
      <t>(Vendu par 3)</t>
    </r>
  </si>
  <si>
    <r>
      <t xml:space="preserve">SAUTERNES </t>
    </r>
    <r>
      <rPr>
        <i/>
        <sz val="11"/>
        <rFont val="Monotype Corsiva"/>
        <family val="4"/>
      </rPr>
      <t>Château de St Vincent</t>
    </r>
  </si>
  <si>
    <r>
      <t xml:space="preserve">BORDEAUX </t>
    </r>
    <r>
      <rPr>
        <sz val="10"/>
        <rFont val="Calibri"/>
        <family val="2"/>
      </rPr>
      <t>rosé</t>
    </r>
    <r>
      <rPr>
        <sz val="11"/>
        <rFont val="Calibri"/>
        <family val="2"/>
      </rPr>
      <t xml:space="preserve"> </t>
    </r>
    <r>
      <rPr>
        <i/>
        <sz val="11"/>
        <rFont val="Monotype Corsiva"/>
        <family val="4"/>
      </rPr>
      <t>Château Les Vergnes</t>
    </r>
  </si>
  <si>
    <r>
      <t xml:space="preserve">AMAURY DE COLIGNAC </t>
    </r>
    <r>
      <rPr>
        <sz val="10"/>
        <rFont val="Calibri"/>
        <family val="2"/>
      </rPr>
      <t>Merlot</t>
    </r>
    <r>
      <rPr>
        <sz val="11"/>
        <rFont val="Calibri"/>
        <family val="2"/>
      </rPr>
      <t xml:space="preserve"> </t>
    </r>
    <r>
      <rPr>
        <sz val="10"/>
        <rFont val="Calibri"/>
        <family val="2"/>
      </rPr>
      <t>(VDF)</t>
    </r>
  </si>
  <si>
    <t>BIB ET ROSE</t>
  </si>
  <si>
    <r>
      <t xml:space="preserve">SAINTE FOY BORDEAUX </t>
    </r>
    <r>
      <rPr>
        <i/>
        <sz val="10"/>
        <rFont val="Calibri"/>
        <family val="2"/>
      </rPr>
      <t>"VITUS"</t>
    </r>
  </si>
  <si>
    <r>
      <t xml:space="preserve">BIB GRAMON ROSE </t>
    </r>
    <r>
      <rPr>
        <sz val="10"/>
        <rFont val="Calibri"/>
        <family val="2"/>
      </rPr>
      <t>(Vin d'Espagne)</t>
    </r>
  </si>
  <si>
    <r>
      <t xml:space="preserve">COTES DE DURAS </t>
    </r>
    <r>
      <rPr>
        <i/>
        <sz val="11"/>
        <rFont val="Monotype Corsiva"/>
        <family val="4"/>
      </rPr>
      <t>La Roche des Amours</t>
    </r>
  </si>
  <si>
    <r>
      <t xml:space="preserve">BIB GRAMON BLANC </t>
    </r>
    <r>
      <rPr>
        <sz val="10"/>
        <rFont val="Calibri"/>
        <family val="2"/>
      </rPr>
      <t>(Vin de pays)</t>
    </r>
  </si>
  <si>
    <r>
      <t>BORDEAUX</t>
    </r>
    <r>
      <rPr>
        <sz val="10"/>
        <rFont val="Calibri"/>
        <family val="2"/>
      </rPr>
      <t xml:space="preserve"> rouge</t>
    </r>
    <r>
      <rPr>
        <sz val="11"/>
        <rFont val="Calibri"/>
        <family val="2"/>
      </rPr>
      <t xml:space="preserve"> </t>
    </r>
    <r>
      <rPr>
        <i/>
        <sz val="11"/>
        <rFont val="Monotype Corsiva"/>
        <family val="4"/>
      </rPr>
      <t>Chevalier Saint André</t>
    </r>
  </si>
  <si>
    <r>
      <t>BIB GRAMON ROUGE</t>
    </r>
    <r>
      <rPr>
        <sz val="10"/>
        <rFont val="Calibri"/>
        <family val="2"/>
      </rPr>
      <t xml:space="preserve"> (Vin de pays)</t>
    </r>
  </si>
  <si>
    <r>
      <t xml:space="preserve">GONZAGUE DE COLIGNAC </t>
    </r>
    <r>
      <rPr>
        <sz val="10"/>
        <rFont val="Calibri"/>
        <family val="2"/>
      </rPr>
      <t>Cabernet-Sauvignon (VDF) boisé</t>
    </r>
  </si>
  <si>
    <r>
      <t>BIB ROSE PECHE DE VIGNE</t>
    </r>
    <r>
      <rPr>
        <sz val="9"/>
        <rFont val="Calibri"/>
        <family val="2"/>
      </rPr>
      <t xml:space="preserve"> (Boisson arômatisée à base de vin)</t>
    </r>
  </si>
  <si>
    <r>
      <t xml:space="preserve">GRAVES DE VAYRES </t>
    </r>
    <r>
      <rPr>
        <i/>
        <sz val="11"/>
        <rFont val="Monotype Corsiva"/>
        <family val="4"/>
      </rPr>
      <t>Marquis Aimé de Colignac</t>
    </r>
  </si>
  <si>
    <r>
      <t xml:space="preserve">GRAIN DE FOLIE </t>
    </r>
    <r>
      <rPr>
        <sz val="10"/>
        <rFont val="Calibri"/>
        <family val="2"/>
      </rPr>
      <t>(Vin d'Espagne)</t>
    </r>
  </si>
  <si>
    <r>
      <t xml:space="preserve">COTES DE BOURG </t>
    </r>
    <r>
      <rPr>
        <i/>
        <sz val="11"/>
        <rFont val="Monotype Corsiva"/>
        <family val="4"/>
      </rPr>
      <t>Marquis Aimé de Colignac</t>
    </r>
  </si>
  <si>
    <t>PERLES DES LYS Rosé</t>
  </si>
  <si>
    <r>
      <t xml:space="preserve">MADIRAN </t>
    </r>
    <r>
      <rPr>
        <i/>
        <sz val="11"/>
        <rFont val="Monotype Corsiva"/>
        <family val="4"/>
      </rPr>
      <t>Marquis Aimé de Colignac</t>
    </r>
  </si>
  <si>
    <t>MAGNUM</t>
  </si>
  <si>
    <r>
      <t xml:space="preserve">BORDEAUX </t>
    </r>
    <r>
      <rPr>
        <sz val="10"/>
        <rFont val="Calibri"/>
        <family val="2"/>
      </rPr>
      <t>rouge</t>
    </r>
    <r>
      <rPr>
        <i/>
        <sz val="11"/>
        <rFont val="Monotype Corsiva"/>
        <family val="4"/>
      </rPr>
      <t xml:space="preserve"> Château Les Vergnes</t>
    </r>
  </si>
  <si>
    <r>
      <t xml:space="preserve">MAGNUM CINSAULT  </t>
    </r>
    <r>
      <rPr>
        <i/>
        <sz val="11"/>
        <rFont val="Monotype Corsiva"/>
        <family val="4"/>
      </rPr>
      <t>Les Deux Oliviers</t>
    </r>
  </si>
  <si>
    <r>
      <t xml:space="preserve">BORDEAUX COTES DE CASITLLON </t>
    </r>
    <r>
      <rPr>
        <i/>
        <sz val="11"/>
        <rFont val="Monotype Corsiva"/>
        <family val="4"/>
      </rPr>
      <t>Château La Mondette</t>
    </r>
  </si>
  <si>
    <r>
      <t xml:space="preserve">MAGNUM FAUGERES </t>
    </r>
    <r>
      <rPr>
        <i/>
        <sz val="11"/>
        <rFont val="Monotype Corsiva"/>
        <family val="4"/>
      </rPr>
      <t>Les Deux Oliviers</t>
    </r>
  </si>
  <si>
    <r>
      <t xml:space="preserve">GRAVES </t>
    </r>
    <r>
      <rPr>
        <i/>
        <sz val="11"/>
        <rFont val="Monotype Corsiva"/>
        <family val="4"/>
      </rPr>
      <t>Château La Rocaille</t>
    </r>
  </si>
  <si>
    <r>
      <t xml:space="preserve">BOURGOGNE HAUTES COTES DE BEAUNE                                       </t>
    </r>
    <r>
      <rPr>
        <i/>
        <sz val="10"/>
        <rFont val="Calibri"/>
        <family val="2"/>
      </rPr>
      <t>"Cuvée Marie de Bourgogne"</t>
    </r>
  </si>
  <si>
    <r>
      <t xml:space="preserve">CANON FRONSAC </t>
    </r>
    <r>
      <rPr>
        <i/>
        <sz val="11"/>
        <rFont val="Monotype Corsiva"/>
        <family val="4"/>
      </rPr>
      <t>Château Vray Canon Boyer</t>
    </r>
  </si>
  <si>
    <r>
      <t xml:space="preserve">FRONSAC </t>
    </r>
    <r>
      <rPr>
        <i/>
        <sz val="11"/>
        <rFont val="Monotype Corsiva"/>
        <family val="4"/>
      </rPr>
      <t>Château La Venelle</t>
    </r>
  </si>
  <si>
    <r>
      <t xml:space="preserve">BORDEAUX SUPERIEUR </t>
    </r>
    <r>
      <rPr>
        <i/>
        <sz val="11"/>
        <rFont val="Monotype Corsiva"/>
        <family val="4"/>
      </rPr>
      <t>Réserve Héritage Marquis de Greyssac</t>
    </r>
  </si>
  <si>
    <t>2009-10</t>
  </si>
  <si>
    <r>
      <t xml:space="preserve">MADIRAN </t>
    </r>
    <r>
      <rPr>
        <i/>
        <sz val="11"/>
        <rFont val="Monotype Corsiva"/>
        <family val="4"/>
      </rPr>
      <t>Domaine Clos Saint Martin</t>
    </r>
  </si>
  <si>
    <r>
      <t xml:space="preserve">PUISSEGUIN ST EMILION </t>
    </r>
    <r>
      <rPr>
        <i/>
        <sz val="11"/>
        <rFont val="Monotype Corsiva"/>
        <family val="4"/>
      </rPr>
      <t>Château Le Vieux Rigaud</t>
    </r>
  </si>
  <si>
    <r>
      <t xml:space="preserve">LUSSAC ST EMILION </t>
    </r>
    <r>
      <rPr>
        <i/>
        <sz val="11"/>
        <rFont val="Monotype Corsiva"/>
        <family val="4"/>
      </rPr>
      <t xml:space="preserve">Marquis Aimé de Colignac </t>
    </r>
  </si>
  <si>
    <t>Entreprise</t>
  </si>
  <si>
    <t>VOS INFORMATIONS</t>
  </si>
  <si>
    <r>
      <t xml:space="preserve">LUSSAC SAINT EMILION </t>
    </r>
    <r>
      <rPr>
        <i/>
        <sz val="11"/>
        <rFont val="Monotype Corsiva"/>
        <family val="4"/>
      </rPr>
      <t>Château La Croix de Chereau</t>
    </r>
  </si>
  <si>
    <r>
      <t>Nom</t>
    </r>
    <r>
      <rPr>
        <sz val="11"/>
        <color indexed="10"/>
        <rFont val="Calibri"/>
        <family val="2"/>
      </rPr>
      <t xml:space="preserve"> *</t>
    </r>
  </si>
  <si>
    <r>
      <t>Nom</t>
    </r>
    <r>
      <rPr>
        <sz val="11"/>
        <color indexed="10"/>
        <rFont val="Calibri"/>
        <family val="2"/>
      </rPr>
      <t>*</t>
    </r>
  </si>
  <si>
    <r>
      <t xml:space="preserve">LALANDE DE POMEROL </t>
    </r>
    <r>
      <rPr>
        <i/>
        <sz val="11"/>
        <rFont val="Monotype Corsiva"/>
        <family val="4"/>
      </rPr>
      <t>Château La Rose Gachet</t>
    </r>
  </si>
  <si>
    <r>
      <t>Prénom</t>
    </r>
    <r>
      <rPr>
        <sz val="11"/>
        <color indexed="10"/>
        <rFont val="Calibri"/>
        <family val="2"/>
      </rPr>
      <t>*</t>
    </r>
  </si>
  <si>
    <r>
      <t xml:space="preserve">MEDOC </t>
    </r>
    <r>
      <rPr>
        <i/>
        <sz val="11"/>
        <rFont val="Monotype Corsiva"/>
        <family val="4"/>
      </rPr>
      <t>Château de By</t>
    </r>
  </si>
  <si>
    <t>Service</t>
  </si>
  <si>
    <r>
      <t xml:space="preserve">SAINT EMILION </t>
    </r>
    <r>
      <rPr>
        <i/>
        <sz val="11"/>
        <rFont val="Monotype Corsiva"/>
        <family val="4"/>
      </rPr>
      <t>Fond Destiac</t>
    </r>
  </si>
  <si>
    <r>
      <t>Adresse de livraison</t>
    </r>
    <r>
      <rPr>
        <sz val="9"/>
        <color indexed="8"/>
        <rFont val="Calibri"/>
        <family val="2"/>
      </rPr>
      <t xml:space="preserve"> (si différente)</t>
    </r>
  </si>
  <si>
    <r>
      <t>Téléphone</t>
    </r>
    <r>
      <rPr>
        <sz val="11"/>
        <color indexed="10"/>
        <rFont val="Calibri"/>
        <family val="2"/>
      </rPr>
      <t>*</t>
    </r>
    <r>
      <rPr>
        <b/>
        <sz val="11"/>
        <color indexed="8"/>
        <rFont val="Calibri"/>
        <family val="2"/>
      </rPr>
      <t xml:space="preserve"> </t>
    </r>
  </si>
  <si>
    <r>
      <t xml:space="preserve">LALANDE DE POMEROL </t>
    </r>
    <r>
      <rPr>
        <i/>
        <sz val="11"/>
        <rFont val="Monotype Corsiva"/>
        <family val="4"/>
      </rPr>
      <t>Château Bois de Laborde</t>
    </r>
  </si>
  <si>
    <t>Fax</t>
  </si>
  <si>
    <r>
      <t xml:space="preserve">SAINT EMILION GRAND CRU </t>
    </r>
    <r>
      <rPr>
        <i/>
        <sz val="11"/>
        <rFont val="Monotype Corsiva"/>
        <family val="4"/>
      </rPr>
      <t>Château Vieux Faurie</t>
    </r>
  </si>
  <si>
    <r>
      <t>Mail</t>
    </r>
    <r>
      <rPr>
        <b/>
        <sz val="11"/>
        <color indexed="10"/>
        <rFont val="Calibri"/>
        <family val="2"/>
      </rPr>
      <t>*</t>
    </r>
  </si>
  <si>
    <r>
      <t xml:space="preserve">PESSAC LEOGNAN </t>
    </r>
    <r>
      <rPr>
        <i/>
        <sz val="11"/>
        <rFont val="Monotype Corsiva"/>
        <family val="4"/>
      </rPr>
      <t>Château Haut de Domy</t>
    </r>
  </si>
  <si>
    <t>* Champs obligatoires</t>
  </si>
  <si>
    <r>
      <t xml:space="preserve">SAINT EMILION GRAND CRU </t>
    </r>
    <r>
      <rPr>
        <i/>
        <sz val="11"/>
        <rFont val="Monotype Corsiva"/>
        <family val="4"/>
      </rPr>
      <t>L'Etendard du Château Valade</t>
    </r>
  </si>
  <si>
    <r>
      <t xml:space="preserve">PAUILLAC </t>
    </r>
    <r>
      <rPr>
        <i/>
        <sz val="11"/>
        <rFont val="Monotype Corsiva"/>
        <family val="4"/>
      </rPr>
      <t>Les Hauts de Bel Air</t>
    </r>
  </si>
  <si>
    <t>LES MILLESIMES</t>
  </si>
  <si>
    <r>
      <t xml:space="preserve">POMEROL </t>
    </r>
    <r>
      <rPr>
        <i/>
        <sz val="11"/>
        <rFont val="Monotype Corsiva"/>
        <family val="4"/>
      </rPr>
      <t>Château Maillet</t>
    </r>
  </si>
  <si>
    <t>Lorsque plusieurs millésimes figurent, cela signifie qu’ils seront disponibles de façon successive sans possibilité de choix. En cas de rupture de stock sur un vin, une appellation de même niveau ou de niveau supérieur sera proposée sur le bon de commande de notre site internet.</t>
  </si>
  <si>
    <t>CENTRE</t>
  </si>
  <si>
    <r>
      <t xml:space="preserve">SAUVIGNON </t>
    </r>
    <r>
      <rPr>
        <i/>
        <sz val="10"/>
        <rFont val="Calibri"/>
        <family val="2"/>
      </rPr>
      <t>"Le Chant du Coq"</t>
    </r>
    <r>
      <rPr>
        <sz val="10"/>
        <rFont val="Calibri"/>
        <family val="2"/>
      </rPr>
      <t xml:space="preserve"> (VDF)</t>
    </r>
  </si>
  <si>
    <r>
      <t>TOURAINE SAUVIGNON</t>
    </r>
    <r>
      <rPr>
        <i/>
        <sz val="11"/>
        <rFont val="Monotype Corsiva"/>
        <family val="4"/>
      </rPr>
      <t xml:space="preserve"> Anne Dexemple</t>
    </r>
  </si>
  <si>
    <r>
      <t xml:space="preserve">COTEAUX DU GIENNOIS </t>
    </r>
    <r>
      <rPr>
        <i/>
        <sz val="11"/>
        <rFont val="Monotype Corsiva"/>
        <family val="4"/>
      </rPr>
      <t>Anne Dexemple</t>
    </r>
  </si>
  <si>
    <t>LES PRIX</t>
  </si>
  <si>
    <r>
      <t xml:space="preserve">ANJOU </t>
    </r>
    <r>
      <rPr>
        <sz val="10"/>
        <rFont val="Calibri"/>
        <family val="2"/>
      </rPr>
      <t xml:space="preserve">blanc </t>
    </r>
    <r>
      <rPr>
        <i/>
        <sz val="11"/>
        <rFont val="Monotype Corsiva"/>
        <family val="4"/>
      </rPr>
      <t>Domaine de la Guillaumerie</t>
    </r>
  </si>
  <si>
    <r>
      <t xml:space="preserve">Les prix barrés catalogue sont pratiqués sur notre site internet grand public. La remise en % est l’écart entre ce prix et celui proposé dans le cadre de l’offre «commande groupée». Les prix s’entendent en € (euros) TTC. Ces tarifs sont valables dans la limite des stocks disponibles, pour des commandes groupées atteignant le franco (voir ci-dessous), passées entre le </t>
    </r>
    <r>
      <rPr>
        <b/>
        <u val="single"/>
        <sz val="9"/>
        <color indexed="8"/>
        <rFont val="Calibri"/>
        <family val="2"/>
      </rPr>
      <t>15 septembre et 19 décembre 2014</t>
    </r>
    <r>
      <rPr>
        <sz val="9"/>
        <color indexed="8"/>
        <rFont val="Calibri"/>
        <family val="2"/>
      </rPr>
      <t>.</t>
    </r>
  </si>
  <si>
    <r>
      <t xml:space="preserve">SAUMUR </t>
    </r>
    <r>
      <rPr>
        <i/>
        <sz val="11"/>
        <rFont val="Monotype Corsiva"/>
        <family val="4"/>
      </rPr>
      <t>Les Héritiers A.D.</t>
    </r>
    <r>
      <rPr>
        <sz val="11"/>
        <rFont val="Calibri"/>
        <family val="2"/>
      </rPr>
      <t xml:space="preserve"> </t>
    </r>
    <r>
      <rPr>
        <sz val="10"/>
        <rFont val="Calibri"/>
        <family val="2"/>
      </rPr>
      <t>fût</t>
    </r>
  </si>
  <si>
    <r>
      <t>REUILLY</t>
    </r>
    <r>
      <rPr>
        <i/>
        <sz val="11"/>
        <rFont val="Monotype Corsiva"/>
        <family val="4"/>
      </rPr>
      <t xml:space="preserve"> Anne Dexemple</t>
    </r>
  </si>
  <si>
    <r>
      <t xml:space="preserve">COTEAUX DU LAYON </t>
    </r>
    <r>
      <rPr>
        <i/>
        <sz val="11"/>
        <rFont val="Monotype Corsiva"/>
        <family val="4"/>
      </rPr>
      <t>Domaine de la Guillaumerie</t>
    </r>
  </si>
  <si>
    <r>
      <t xml:space="preserve">POUILLY FUME </t>
    </r>
    <r>
      <rPr>
        <i/>
        <sz val="11"/>
        <rFont val="Monotype Corsiva"/>
        <family val="4"/>
      </rPr>
      <t>Anne Dexemple</t>
    </r>
  </si>
  <si>
    <r>
      <t xml:space="preserve">CABERNET D'ANJOU </t>
    </r>
    <r>
      <rPr>
        <sz val="10"/>
        <rFont val="Calibri"/>
        <family val="2"/>
      </rPr>
      <t>rosé</t>
    </r>
    <r>
      <rPr>
        <sz val="11"/>
        <rFont val="Calibri"/>
        <family val="2"/>
      </rPr>
      <t xml:space="preserve"> </t>
    </r>
    <r>
      <rPr>
        <i/>
        <sz val="11"/>
        <rFont val="Monotype Corsiva"/>
        <family val="4"/>
      </rPr>
      <t>Anne Dexemple</t>
    </r>
  </si>
  <si>
    <t>LA LIVRAISON</t>
  </si>
  <si>
    <r>
      <t xml:space="preserve">ANJOU VILLAGES </t>
    </r>
    <r>
      <rPr>
        <i/>
        <sz val="11"/>
        <rFont val="Monotype Corsiva"/>
        <family val="4"/>
      </rPr>
      <t>Domaine de l'Arche</t>
    </r>
  </si>
  <si>
    <t>La livraison interviendra sous 3 semaines environ après réception de l’intégralité de la commande groupée. Le transporteur vous contactera pour fixer un RDV.</t>
  </si>
  <si>
    <r>
      <t xml:space="preserve">BOURGUEIL </t>
    </r>
    <r>
      <rPr>
        <i/>
        <sz val="11"/>
        <rFont val="Monotype Corsiva"/>
        <family val="4"/>
      </rPr>
      <t>Domaine Hubert Audebert</t>
    </r>
  </si>
  <si>
    <r>
      <t xml:space="preserve">SANCERRE </t>
    </r>
    <r>
      <rPr>
        <i/>
        <sz val="11"/>
        <rFont val="Monotype Corsiva"/>
        <family val="4"/>
      </rPr>
      <t>Anne Dexemple</t>
    </r>
  </si>
  <si>
    <r>
      <t xml:space="preserve">SAUMUR CHAMPIGNY </t>
    </r>
    <r>
      <rPr>
        <i/>
        <sz val="11"/>
        <rFont val="Monotype Corsiva"/>
        <family val="4"/>
      </rPr>
      <t>Domaine La Seigneurie</t>
    </r>
  </si>
  <si>
    <r>
      <t xml:space="preserve">ZONE DE FRANCO : </t>
    </r>
    <r>
      <rPr>
        <sz val="9"/>
        <color indexed="8"/>
        <rFont val="Calibri"/>
        <family val="2"/>
      </rPr>
      <t>minimum 2000 € TTC de commande.</t>
    </r>
  </si>
  <si>
    <t>ALSACE</t>
  </si>
  <si>
    <r>
      <t xml:space="preserve">PINOT NOIR </t>
    </r>
    <r>
      <rPr>
        <i/>
        <sz val="11"/>
        <rFont val="Monotype Corsiva"/>
        <family val="4"/>
      </rPr>
      <t>Michel Kurtz</t>
    </r>
    <r>
      <rPr>
        <sz val="11"/>
        <rFont val="Calibri"/>
        <family val="2"/>
      </rPr>
      <t xml:space="preserve"> </t>
    </r>
    <r>
      <rPr>
        <sz val="10"/>
        <rFont val="Calibri"/>
        <family val="2"/>
      </rPr>
      <t>(VDF)</t>
    </r>
  </si>
  <si>
    <r>
      <t xml:space="preserve">SYLVANER </t>
    </r>
    <r>
      <rPr>
        <i/>
        <sz val="11"/>
        <rFont val="Monotype Corsiva"/>
        <family val="4"/>
      </rPr>
      <t>Michel Kurtz</t>
    </r>
  </si>
  <si>
    <r>
      <t>RIESLING</t>
    </r>
    <r>
      <rPr>
        <i/>
        <sz val="10"/>
        <rFont val="Calibri"/>
        <family val="2"/>
      </rPr>
      <t xml:space="preserve"> "Cuvée Anne"</t>
    </r>
    <r>
      <rPr>
        <sz val="11"/>
        <rFont val="Calibri"/>
        <family val="2"/>
      </rPr>
      <t xml:space="preserve"> </t>
    </r>
    <r>
      <rPr>
        <i/>
        <sz val="11"/>
        <rFont val="Monotype Corsiva"/>
        <family val="4"/>
      </rPr>
      <t>Michel Kurtz</t>
    </r>
  </si>
  <si>
    <t>T2</t>
  </si>
  <si>
    <r>
      <t xml:space="preserve">PINOT GRIS </t>
    </r>
    <r>
      <rPr>
        <i/>
        <sz val="11"/>
        <rFont val="Monotype Corsiva"/>
        <family val="4"/>
      </rPr>
      <t>Michel Kurtz</t>
    </r>
  </si>
  <si>
    <r>
      <t xml:space="preserve">GEWURZTRAMINER </t>
    </r>
    <r>
      <rPr>
        <i/>
        <sz val="10"/>
        <rFont val="Calibri"/>
        <family val="2"/>
      </rPr>
      <t>"Cuvée Isabelle"</t>
    </r>
    <r>
      <rPr>
        <sz val="11"/>
        <rFont val="Calibri"/>
        <family val="2"/>
      </rPr>
      <t xml:space="preserve"> </t>
    </r>
    <r>
      <rPr>
        <i/>
        <sz val="11"/>
        <rFont val="Monotype Corsiva"/>
        <family val="4"/>
      </rPr>
      <t>Michel Kurtz</t>
    </r>
  </si>
  <si>
    <r>
      <t xml:space="preserve">RIESLING GRAND CRU </t>
    </r>
    <r>
      <rPr>
        <i/>
        <sz val="10"/>
        <rFont val="Calibri"/>
        <family val="2"/>
      </rPr>
      <t xml:space="preserve">"Rosacker" </t>
    </r>
  </si>
  <si>
    <r>
      <t>PINOT GRIS GRAND CRU</t>
    </r>
    <r>
      <rPr>
        <i/>
        <sz val="10"/>
        <rFont val="Calibri"/>
        <family val="2"/>
      </rPr>
      <t xml:space="preserve"> "Sporen"</t>
    </r>
  </si>
  <si>
    <r>
      <t xml:space="preserve">GEWURZTRAMINER GRAND CRU </t>
    </r>
    <r>
      <rPr>
        <i/>
        <sz val="10"/>
        <rFont val="Calibri"/>
        <family val="2"/>
      </rPr>
      <t>"Steinert"</t>
    </r>
  </si>
  <si>
    <t>Offre valable en France métropolitaine.</t>
  </si>
  <si>
    <r>
      <t xml:space="preserve">GEWURZTRAMINER </t>
    </r>
    <r>
      <rPr>
        <b/>
        <sz val="10"/>
        <rFont val="Calibri"/>
        <family val="2"/>
      </rPr>
      <t>VENDANGE TARDIVE</t>
    </r>
  </si>
  <si>
    <t>Pour plus d’information, consultez nos CGV sur notre site.</t>
  </si>
  <si>
    <t>www.domaines-villages.com</t>
  </si>
</sst>
</file>

<file path=xl/styles.xml><?xml version="1.0" encoding="utf-8"?>
<styleSheet xmlns="http://schemas.openxmlformats.org/spreadsheetml/2006/main">
  <numFmts count="8">
    <numFmt numFmtId="164" formatCode="GENERAL"/>
    <numFmt numFmtId="165" formatCode="\ #,##0.00&quot;    &quot;;\-#,##0.00&quot;    &quot;;&quot; -&quot;#&quot;    &quot;;@\ "/>
    <numFmt numFmtId="166" formatCode="\ #,##0.00&quot; € &quot;;\-#,##0.00&quot; € &quot;;&quot; -&quot;#&quot; € &quot;;@\ "/>
    <numFmt numFmtId="167" formatCode="0%"/>
    <numFmt numFmtId="168" formatCode="\ #,##0.00\ [$€-40C]\ ;\-#,##0.00\ [$€-40C]\ ;&quot; -&quot;#\ [$€-40C]\ ;@\ "/>
    <numFmt numFmtId="169" formatCode="#,##0\ ;\-#,##0\ "/>
    <numFmt numFmtId="170" formatCode="@"/>
    <numFmt numFmtId="171" formatCode="#\ ##\ ##\ ##\ #0"/>
  </numFmts>
  <fonts count="35">
    <font>
      <sz val="11"/>
      <color indexed="8"/>
      <name val="Calibri"/>
      <family val="2"/>
    </font>
    <font>
      <sz val="10"/>
      <name val="Arial"/>
      <family val="0"/>
    </font>
    <font>
      <sz val="12"/>
      <color indexed="8"/>
      <name val="Calibri"/>
      <family val="2"/>
    </font>
    <font>
      <b/>
      <sz val="20"/>
      <color indexed="8"/>
      <name val="Berlin Sans FB Demi"/>
      <family val="2"/>
    </font>
    <font>
      <b/>
      <sz val="9"/>
      <color indexed="8"/>
      <name val="Calibri"/>
      <family val="2"/>
    </font>
    <font>
      <b/>
      <sz val="9"/>
      <name val="Calibri"/>
      <family val="2"/>
    </font>
    <font>
      <sz val="9"/>
      <color indexed="8"/>
      <name val="Calibri"/>
      <family val="2"/>
    </font>
    <font>
      <b/>
      <sz val="11"/>
      <color indexed="9"/>
      <name val="Calibri"/>
      <family val="2"/>
    </font>
    <font>
      <sz val="10"/>
      <color indexed="8"/>
      <name val="Calibri"/>
      <family val="2"/>
    </font>
    <font>
      <b/>
      <sz val="11"/>
      <name val="Calibri"/>
      <family val="2"/>
    </font>
    <font>
      <sz val="11"/>
      <name val="Calibri"/>
      <family val="2"/>
    </font>
    <font>
      <i/>
      <sz val="11"/>
      <name val="Monotype Corsiva"/>
      <family val="4"/>
    </font>
    <font>
      <b/>
      <i/>
      <sz val="11"/>
      <name val="Calibri"/>
      <family val="2"/>
    </font>
    <font>
      <i/>
      <sz val="10"/>
      <name val="Calibri"/>
      <family val="2"/>
    </font>
    <font>
      <sz val="10"/>
      <name val="Calibri"/>
      <family val="2"/>
    </font>
    <font>
      <b/>
      <sz val="10"/>
      <name val="Calibri"/>
      <family val="2"/>
    </font>
    <font>
      <i/>
      <sz val="11"/>
      <name val="Calibri"/>
      <family val="2"/>
    </font>
    <font>
      <b/>
      <sz val="11"/>
      <color indexed="8"/>
      <name val="Calibri"/>
      <family val="2"/>
    </font>
    <font>
      <sz val="8"/>
      <name val="Calibri"/>
      <family val="2"/>
    </font>
    <font>
      <sz val="11"/>
      <color indexed="10"/>
      <name val="Calibri"/>
      <family val="2"/>
    </font>
    <font>
      <sz val="9"/>
      <color indexed="10"/>
      <name val="Calibri"/>
      <family val="2"/>
    </font>
    <font>
      <i/>
      <sz val="11"/>
      <color indexed="8"/>
      <name val="Calibri"/>
      <family val="2"/>
    </font>
    <font>
      <sz val="8"/>
      <color indexed="10"/>
      <name val="Calibri"/>
      <family val="2"/>
    </font>
    <font>
      <sz val="9"/>
      <name val="Calibri"/>
      <family val="2"/>
    </font>
    <font>
      <b/>
      <sz val="11"/>
      <color indexed="8"/>
      <name val="Berlin Sans FB Demi"/>
      <family val="2"/>
    </font>
    <font>
      <b/>
      <sz val="11"/>
      <color indexed="10"/>
      <name val="Calibri"/>
      <family val="2"/>
    </font>
    <font>
      <u val="single"/>
      <sz val="11"/>
      <color indexed="12"/>
      <name val="Calibri"/>
      <family val="2"/>
    </font>
    <font>
      <b/>
      <sz val="8"/>
      <color indexed="8"/>
      <name val="Calibri"/>
      <family val="2"/>
    </font>
    <font>
      <b/>
      <u val="single"/>
      <sz val="9"/>
      <color indexed="8"/>
      <name val="Calibri"/>
      <family val="2"/>
    </font>
    <font>
      <sz val="8"/>
      <color indexed="8"/>
      <name val="Calibri"/>
      <family val="2"/>
    </font>
    <font>
      <b/>
      <i/>
      <sz val="11"/>
      <color indexed="8"/>
      <name val="Calibri"/>
      <family val="2"/>
    </font>
    <font>
      <sz val="10"/>
      <color indexed="9"/>
      <name val="Calibri"/>
      <family val="2"/>
    </font>
    <font>
      <sz val="9"/>
      <color indexed="9"/>
      <name val="Calibri"/>
      <family val="2"/>
    </font>
    <font>
      <u val="single"/>
      <sz val="10"/>
      <color indexed="12"/>
      <name val="Calibri"/>
      <family val="2"/>
    </font>
    <font>
      <b/>
      <sz val="10"/>
      <color indexed="8"/>
      <name val="Calibri"/>
      <family val="2"/>
    </font>
  </fonts>
  <fills count="7">
    <fill>
      <patternFill/>
    </fill>
    <fill>
      <patternFill patternType="gray125"/>
    </fill>
    <fill>
      <patternFill patternType="solid">
        <fgColor indexed="6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s>
  <borders count="28">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ck">
        <color indexed="8"/>
      </bottom>
    </border>
    <border diagonalUp="1">
      <left style="thin">
        <color indexed="8"/>
      </left>
      <right style="thin">
        <color indexed="8"/>
      </right>
      <top style="thin">
        <color indexed="8"/>
      </top>
      <bottom style="thick">
        <color indexed="8"/>
      </bottom>
      <diagonal style="thin">
        <color indexed="8"/>
      </diagonal>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diagonalUp="1">
      <left style="thin">
        <color indexed="8"/>
      </left>
      <right style="thin">
        <color indexed="8"/>
      </right>
      <top>
        <color indexed="63"/>
      </top>
      <bottom style="thin">
        <color indexed="8"/>
      </bottom>
      <diagonal style="thin">
        <color indexed="8"/>
      </diagonal>
    </border>
    <border diagonalUp="1">
      <left style="thin">
        <color indexed="8"/>
      </left>
      <right style="thin">
        <color indexed="8"/>
      </right>
      <top style="thin">
        <color indexed="8"/>
      </top>
      <bottom style="medium">
        <color indexed="8"/>
      </bottom>
      <diagonal style="thin">
        <color indexed="8"/>
      </diagonal>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diagonalUp="1">
      <left style="thin">
        <color indexed="8"/>
      </left>
      <right style="thin">
        <color indexed="8"/>
      </right>
      <top style="thin">
        <color indexed="8"/>
      </top>
      <bottom>
        <color indexed="63"/>
      </bottom>
      <diagonal style="thin">
        <color indexed="8"/>
      </diagonal>
    </border>
    <border>
      <left style="thin">
        <color indexed="8"/>
      </left>
      <right style="thin">
        <color indexed="8"/>
      </right>
      <top>
        <color indexed="63"/>
      </top>
      <bottom>
        <color indexed="63"/>
      </bottom>
    </border>
    <border diagonalUp="1">
      <left style="thin">
        <color indexed="8"/>
      </left>
      <right style="thin">
        <color indexed="8"/>
      </right>
      <top>
        <color indexed="63"/>
      </top>
      <bottom>
        <color indexed="63"/>
      </bottom>
      <diagonal style="thin">
        <color indexed="8"/>
      </diagonal>
    </border>
    <border>
      <left style="thin">
        <color indexed="8"/>
      </left>
      <right style="thin">
        <color indexed="8"/>
      </right>
      <top style="thick">
        <color indexed="8"/>
      </top>
      <bottom>
        <color indexed="63"/>
      </bottom>
    </border>
    <border>
      <left style="thin">
        <color indexed="8"/>
      </left>
      <right style="thin">
        <color indexed="8"/>
      </right>
      <top style="thick">
        <color indexed="8"/>
      </top>
      <bottom style="thick">
        <color indexed="8"/>
      </bottom>
    </border>
    <border diagonalUp="1">
      <left style="thin">
        <color indexed="8"/>
      </left>
      <right style="thin">
        <color indexed="8"/>
      </right>
      <top style="thick">
        <color indexed="8"/>
      </top>
      <bottom style="thick">
        <color indexed="8"/>
      </bottom>
      <diagonal style="thin">
        <color indexed="8"/>
      </diagonal>
    </border>
    <border>
      <left style="thin">
        <color indexed="8"/>
      </left>
      <right style="thin">
        <color indexed="8"/>
      </right>
      <top style="thick">
        <color indexed="8"/>
      </top>
      <bottom style="thin">
        <color indexed="8"/>
      </bottom>
    </border>
    <border>
      <left style="medium">
        <color indexed="8"/>
      </left>
      <right style="medium">
        <color indexed="8"/>
      </right>
      <top style="medium">
        <color indexed="8"/>
      </top>
      <bottom style="medium">
        <color indexed="8"/>
      </bottom>
    </border>
    <border>
      <left style="thin">
        <color indexed="55"/>
      </left>
      <right style="thin">
        <color indexed="9"/>
      </right>
      <top style="thin">
        <color indexed="55"/>
      </top>
      <bottom style="thin">
        <color indexed="55"/>
      </bottom>
    </border>
    <border>
      <left style="thin">
        <color indexed="9"/>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style="thin">
        <color indexed="55"/>
      </top>
      <bottom>
        <color indexed="63"/>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4" fontId="26" fillId="0" borderId="0" applyNumberFormat="0" applyFill="0" applyBorder="0" applyAlignment="0" applyProtection="0"/>
    <xf numFmtId="165" fontId="2" fillId="0" borderId="0">
      <alignment/>
      <protection/>
    </xf>
    <xf numFmtId="166" fontId="2" fillId="0" borderId="0">
      <alignment/>
      <protection/>
    </xf>
    <xf numFmtId="164" fontId="1" fillId="0" borderId="0">
      <alignment/>
      <protection/>
    </xf>
    <xf numFmtId="167" fontId="2" fillId="0" borderId="0">
      <alignment/>
      <protection/>
    </xf>
    <xf numFmtId="164" fontId="2" fillId="0" borderId="0">
      <alignment/>
      <protection/>
    </xf>
  </cellStyleXfs>
  <cellXfs count="254">
    <xf numFmtId="164" fontId="0" fillId="0" borderId="0" xfId="0" applyAlignment="1">
      <alignment/>
    </xf>
    <xf numFmtId="164" fontId="3" fillId="0" borderId="0" xfId="0" applyFont="1" applyBorder="1" applyAlignment="1">
      <alignment horizontal="center" vertical="center"/>
    </xf>
    <xf numFmtId="164" fontId="4" fillId="0" borderId="1" xfId="25" applyFont="1" applyBorder="1" applyAlignment="1" applyProtection="1">
      <alignment horizontal="center"/>
      <protection hidden="1"/>
    </xf>
    <xf numFmtId="164" fontId="4" fillId="0" borderId="1" xfId="25" applyFont="1" applyBorder="1" applyAlignment="1" applyProtection="1">
      <alignment horizontal="center" vertical="center"/>
      <protection hidden="1"/>
    </xf>
    <xf numFmtId="164" fontId="4" fillId="0" borderId="1" xfId="21" applyNumberFormat="1" applyFont="1" applyFill="1" applyBorder="1" applyAlignment="1" applyProtection="1">
      <alignment horizontal="center" vertical="center"/>
      <protection hidden="1"/>
    </xf>
    <xf numFmtId="164" fontId="4" fillId="0" borderId="1" xfId="25" applyFont="1" applyBorder="1" applyAlignment="1" applyProtection="1">
      <alignment horizontal="center" vertical="center" wrapText="1"/>
      <protection hidden="1"/>
    </xf>
    <xf numFmtId="167" fontId="4" fillId="0" borderId="1" xfId="24" applyFont="1" applyBorder="1" applyAlignment="1" applyProtection="1">
      <alignment horizontal="center" vertical="center" wrapText="1"/>
      <protection hidden="1"/>
    </xf>
    <xf numFmtId="168" fontId="5" fillId="0" borderId="1" xfId="22" applyNumberFormat="1" applyFont="1" applyFill="1" applyBorder="1" applyAlignment="1" applyProtection="1">
      <alignment horizontal="center" vertical="center" wrapText="1"/>
      <protection hidden="1"/>
    </xf>
    <xf numFmtId="164" fontId="4" fillId="0" borderId="1" xfId="25" applyFont="1" applyFill="1" applyBorder="1" applyAlignment="1" applyProtection="1">
      <alignment horizontal="center" vertical="center" wrapText="1"/>
      <protection hidden="1"/>
    </xf>
    <xf numFmtId="164" fontId="4" fillId="0" borderId="1" xfId="0" applyFont="1" applyBorder="1" applyAlignment="1" applyProtection="1">
      <alignment horizontal="center" vertical="center"/>
      <protection hidden="1"/>
    </xf>
    <xf numFmtId="164" fontId="6" fillId="0" borderId="0" xfId="0" applyFont="1" applyAlignment="1" applyProtection="1">
      <alignment/>
      <protection hidden="1"/>
    </xf>
    <xf numFmtId="164" fontId="6" fillId="0" borderId="0" xfId="0" applyFont="1" applyAlignment="1">
      <alignment/>
    </xf>
    <xf numFmtId="164" fontId="7" fillId="2" borderId="2" xfId="25" applyFont="1" applyFill="1" applyBorder="1" applyAlignment="1" applyProtection="1">
      <alignment vertical="center"/>
      <protection hidden="1"/>
    </xf>
    <xf numFmtId="164" fontId="7" fillId="2" borderId="3" xfId="25" applyFont="1" applyFill="1" applyBorder="1" applyAlignment="1" applyProtection="1">
      <alignment vertical="center"/>
      <protection hidden="1"/>
    </xf>
    <xf numFmtId="164" fontId="7" fillId="2" borderId="4" xfId="25" applyFont="1" applyFill="1" applyBorder="1" applyAlignment="1" applyProtection="1">
      <alignment vertical="center"/>
      <protection hidden="1"/>
    </xf>
    <xf numFmtId="164" fontId="8" fillId="0" borderId="0" xfId="0" applyFont="1" applyAlignment="1" applyProtection="1">
      <alignment/>
      <protection hidden="1"/>
    </xf>
    <xf numFmtId="164" fontId="7" fillId="2" borderId="2" xfId="0" applyFont="1" applyFill="1" applyBorder="1" applyAlignment="1" applyProtection="1">
      <alignment/>
      <protection hidden="1"/>
    </xf>
    <xf numFmtId="164" fontId="7" fillId="2" borderId="3" xfId="0" applyFont="1" applyFill="1" applyBorder="1" applyAlignment="1" applyProtection="1">
      <alignment/>
      <protection hidden="1"/>
    </xf>
    <xf numFmtId="164" fontId="7" fillId="2" borderId="3" xfId="0" applyFont="1" applyFill="1" applyBorder="1" applyAlignment="1">
      <alignment/>
    </xf>
    <xf numFmtId="164" fontId="7" fillId="2" borderId="4" xfId="0" applyFont="1" applyFill="1" applyBorder="1" applyAlignment="1" applyProtection="1">
      <alignment/>
      <protection hidden="1"/>
    </xf>
    <xf numFmtId="164" fontId="9" fillId="0" borderId="1" xfId="25" applyFont="1" applyBorder="1" applyAlignment="1" applyProtection="1">
      <alignment horizontal="center" vertical="center"/>
      <protection hidden="1"/>
    </xf>
    <xf numFmtId="164" fontId="10" fillId="0" borderId="1" xfId="25" applyFont="1" applyBorder="1" applyAlignment="1" applyProtection="1">
      <alignment vertical="center"/>
      <protection hidden="1"/>
    </xf>
    <xf numFmtId="164" fontId="10" fillId="0" borderId="1" xfId="21" applyNumberFormat="1" applyFont="1" applyFill="1" applyBorder="1" applyAlignment="1" applyProtection="1">
      <alignment horizontal="center" vertical="center"/>
      <protection hidden="1"/>
    </xf>
    <xf numFmtId="168" fontId="12" fillId="0" borderId="5" xfId="22" applyNumberFormat="1" applyFont="1" applyFill="1" applyBorder="1" applyAlignment="1" applyProtection="1">
      <alignment horizontal="center" vertical="center"/>
      <protection hidden="1"/>
    </xf>
    <xf numFmtId="167" fontId="9" fillId="0" borderId="1" xfId="24" applyNumberFormat="1" applyFont="1" applyBorder="1" applyAlignment="1" applyProtection="1">
      <alignment horizontal="center" vertical="center"/>
      <protection hidden="1"/>
    </xf>
    <xf numFmtId="168" fontId="12" fillId="0" borderId="1" xfId="22" applyNumberFormat="1" applyFont="1" applyFill="1" applyBorder="1" applyAlignment="1" applyProtection="1">
      <alignment horizontal="center" vertical="center"/>
      <protection hidden="1"/>
    </xf>
    <xf numFmtId="169" fontId="12" fillId="0" borderId="1" xfId="22" applyNumberFormat="1" applyFont="1" applyFill="1" applyBorder="1" applyAlignment="1" applyProtection="1">
      <alignment horizontal="center" vertical="center"/>
      <protection locked="0"/>
    </xf>
    <xf numFmtId="164" fontId="9" fillId="0" borderId="1" xfId="25" applyFont="1" applyFill="1" applyBorder="1" applyAlignment="1" applyProtection="1">
      <alignment horizontal="center" vertical="center"/>
      <protection hidden="1"/>
    </xf>
    <xf numFmtId="164" fontId="10" fillId="0" borderId="1" xfId="25" applyFont="1" applyFill="1" applyBorder="1" applyAlignment="1" applyProtection="1">
      <alignment vertical="center"/>
      <protection hidden="1"/>
    </xf>
    <xf numFmtId="168" fontId="12" fillId="0" borderId="5" xfId="22" applyNumberFormat="1" applyFont="1" applyFill="1" applyBorder="1" applyAlignment="1" applyProtection="1">
      <alignment vertical="center"/>
      <protection hidden="1"/>
    </xf>
    <xf numFmtId="167" fontId="9" fillId="0" borderId="1" xfId="24" applyNumberFormat="1" applyFont="1" applyFill="1" applyBorder="1" applyAlignment="1" applyProtection="1">
      <alignment horizontal="center" vertical="center"/>
      <protection hidden="1"/>
    </xf>
    <xf numFmtId="168" fontId="12" fillId="0" borderId="1" xfId="22" applyNumberFormat="1" applyFont="1" applyFill="1" applyBorder="1" applyAlignment="1" applyProtection="1">
      <alignment vertical="center"/>
      <protection hidden="1"/>
    </xf>
    <xf numFmtId="168" fontId="12" fillId="3" borderId="1" xfId="22" applyNumberFormat="1" applyFont="1" applyFill="1" applyBorder="1" applyAlignment="1" applyProtection="1">
      <alignment horizontal="center" vertical="center"/>
      <protection hidden="1"/>
    </xf>
    <xf numFmtId="164" fontId="9" fillId="4" borderId="1" xfId="25" applyFont="1" applyFill="1" applyBorder="1" applyAlignment="1" applyProtection="1">
      <alignment horizontal="center" vertical="center"/>
      <protection hidden="1"/>
    </xf>
    <xf numFmtId="164" fontId="10" fillId="4" borderId="1" xfId="25" applyFont="1" applyFill="1" applyBorder="1" applyAlignment="1" applyProtection="1">
      <alignment vertical="center"/>
      <protection hidden="1"/>
    </xf>
    <xf numFmtId="164" fontId="10" fillId="4" borderId="1" xfId="21" applyNumberFormat="1" applyFont="1" applyFill="1" applyBorder="1" applyAlignment="1" applyProtection="1">
      <alignment horizontal="center" vertical="center"/>
      <protection hidden="1"/>
    </xf>
    <xf numFmtId="168" fontId="12" fillId="4" borderId="5" xfId="22" applyNumberFormat="1" applyFont="1" applyFill="1" applyBorder="1" applyAlignment="1" applyProtection="1">
      <alignment horizontal="center" vertical="center"/>
      <protection hidden="1"/>
    </xf>
    <xf numFmtId="167" fontId="9" fillId="4" borderId="1" xfId="24" applyFont="1" applyFill="1" applyBorder="1" applyAlignment="1" applyProtection="1">
      <alignment horizontal="center" vertical="center"/>
      <protection hidden="1"/>
    </xf>
    <xf numFmtId="168" fontId="12" fillId="4" borderId="1" xfId="22" applyNumberFormat="1" applyFont="1" applyFill="1" applyBorder="1" applyAlignment="1" applyProtection="1">
      <alignment horizontal="center" vertical="center"/>
      <protection hidden="1"/>
    </xf>
    <xf numFmtId="169" fontId="12" fillId="4" borderId="1" xfId="22" applyNumberFormat="1" applyFont="1" applyFill="1" applyBorder="1" applyAlignment="1" applyProtection="1">
      <alignment horizontal="center" vertical="center"/>
      <protection locked="0"/>
    </xf>
    <xf numFmtId="167" fontId="10" fillId="4" borderId="1" xfId="24" applyFont="1" applyFill="1" applyBorder="1" applyAlignment="1" applyProtection="1">
      <alignment horizontal="center" vertical="center"/>
      <protection hidden="1"/>
    </xf>
    <xf numFmtId="164" fontId="10" fillId="3" borderId="1" xfId="25" applyFont="1" applyFill="1" applyBorder="1" applyAlignment="1" applyProtection="1">
      <alignment vertical="center"/>
      <protection hidden="1"/>
    </xf>
    <xf numFmtId="164" fontId="10" fillId="3" borderId="1" xfId="21" applyNumberFormat="1" applyFont="1" applyFill="1" applyBorder="1" applyAlignment="1" applyProtection="1">
      <alignment horizontal="center" vertical="center"/>
      <protection hidden="1"/>
    </xf>
    <xf numFmtId="168" fontId="12" fillId="3" borderId="5" xfId="22" applyNumberFormat="1" applyFont="1" applyFill="1" applyBorder="1" applyAlignment="1" applyProtection="1">
      <alignment horizontal="center" vertical="center"/>
      <protection hidden="1"/>
    </xf>
    <xf numFmtId="167" fontId="10" fillId="3" borderId="1" xfId="24" applyNumberFormat="1" applyFont="1" applyFill="1" applyBorder="1" applyAlignment="1" applyProtection="1">
      <alignment horizontal="center" vertical="center"/>
      <protection hidden="1"/>
    </xf>
    <xf numFmtId="169" fontId="12" fillId="3" borderId="1" xfId="22" applyNumberFormat="1" applyFont="1" applyFill="1" applyBorder="1" applyAlignment="1" applyProtection="1">
      <alignment horizontal="center" vertical="center"/>
      <protection locked="0"/>
    </xf>
    <xf numFmtId="167" fontId="10" fillId="0" borderId="1" xfId="24" applyNumberFormat="1" applyFont="1" applyFill="1" applyBorder="1" applyAlignment="1" applyProtection="1">
      <alignment horizontal="center" vertical="center"/>
      <protection hidden="1"/>
    </xf>
    <xf numFmtId="167" fontId="9" fillId="3" borderId="1" xfId="24" applyFont="1" applyFill="1" applyBorder="1" applyAlignment="1" applyProtection="1">
      <alignment horizontal="center" vertical="center"/>
      <protection hidden="1"/>
    </xf>
    <xf numFmtId="167" fontId="10" fillId="0" borderId="1" xfId="24" applyFont="1" applyFill="1" applyBorder="1" applyAlignment="1" applyProtection="1">
      <alignment horizontal="center" vertical="center"/>
      <protection hidden="1"/>
    </xf>
    <xf numFmtId="167" fontId="10" fillId="4" borderId="1" xfId="24" applyNumberFormat="1" applyFont="1" applyFill="1" applyBorder="1" applyAlignment="1" applyProtection="1">
      <alignment horizontal="center" vertical="center"/>
      <protection hidden="1"/>
    </xf>
    <xf numFmtId="164" fontId="10" fillId="4" borderId="6" xfId="25" applyFont="1" applyFill="1" applyBorder="1" applyAlignment="1" applyProtection="1">
      <alignment vertical="center"/>
      <protection hidden="1"/>
    </xf>
    <xf numFmtId="164" fontId="10" fillId="4" borderId="6" xfId="21" applyNumberFormat="1" applyFont="1" applyFill="1" applyBorder="1" applyAlignment="1" applyProtection="1">
      <alignment horizontal="center" vertical="center"/>
      <protection hidden="1"/>
    </xf>
    <xf numFmtId="168" fontId="12" fillId="4" borderId="7" xfId="22" applyNumberFormat="1" applyFont="1" applyFill="1" applyBorder="1" applyAlignment="1" applyProtection="1">
      <alignment horizontal="center" vertical="center"/>
      <protection hidden="1"/>
    </xf>
    <xf numFmtId="167" fontId="10" fillId="4" borderId="6" xfId="24" applyFont="1" applyFill="1" applyBorder="1" applyAlignment="1" applyProtection="1">
      <alignment horizontal="center" vertical="center"/>
      <protection hidden="1"/>
    </xf>
    <xf numFmtId="168" fontId="12" fillId="4" borderId="6" xfId="22" applyNumberFormat="1" applyFont="1" applyFill="1" applyBorder="1" applyAlignment="1" applyProtection="1">
      <alignment horizontal="center" vertical="center"/>
      <protection hidden="1"/>
    </xf>
    <xf numFmtId="169" fontId="12" fillId="4" borderId="8" xfId="22" applyNumberFormat="1" applyFont="1" applyFill="1" applyBorder="1" applyAlignment="1" applyProtection="1">
      <alignment horizontal="center" vertical="center"/>
      <protection locked="0"/>
    </xf>
    <xf numFmtId="168" fontId="12" fillId="3" borderId="8" xfId="22" applyNumberFormat="1" applyFont="1" applyFill="1" applyBorder="1" applyAlignment="1" applyProtection="1">
      <alignment horizontal="center" vertical="center"/>
      <protection hidden="1"/>
    </xf>
    <xf numFmtId="164" fontId="10" fillId="0" borderId="9" xfId="25" applyFont="1" applyFill="1" applyBorder="1" applyAlignment="1" applyProtection="1">
      <alignment vertical="center"/>
      <protection hidden="1"/>
    </xf>
    <xf numFmtId="164" fontId="10" fillId="0" borderId="9" xfId="21" applyNumberFormat="1" applyFont="1" applyFill="1" applyBorder="1" applyAlignment="1" applyProtection="1">
      <alignment horizontal="center" vertical="center"/>
      <protection hidden="1"/>
    </xf>
    <xf numFmtId="168" fontId="12" fillId="0" borderId="10" xfId="22" applyNumberFormat="1" applyFont="1" applyFill="1" applyBorder="1" applyAlignment="1" applyProtection="1">
      <alignment vertical="center"/>
      <protection hidden="1"/>
    </xf>
    <xf numFmtId="167" fontId="10" fillId="0" borderId="9" xfId="24" applyNumberFormat="1" applyFont="1" applyFill="1" applyBorder="1" applyAlignment="1" applyProtection="1">
      <alignment horizontal="center" vertical="center"/>
      <protection hidden="1"/>
    </xf>
    <xf numFmtId="168" fontId="12" fillId="0" borderId="9" xfId="22" applyNumberFormat="1" applyFont="1" applyFill="1" applyBorder="1" applyAlignment="1" applyProtection="1">
      <alignment vertical="center"/>
      <protection hidden="1"/>
    </xf>
    <xf numFmtId="169" fontId="12" fillId="0" borderId="9" xfId="22" applyNumberFormat="1" applyFont="1" applyFill="1" applyBorder="1" applyAlignment="1" applyProtection="1">
      <alignment horizontal="center" vertical="center"/>
      <protection locked="0"/>
    </xf>
    <xf numFmtId="168" fontId="12" fillId="3" borderId="9" xfId="22" applyNumberFormat="1" applyFont="1" applyFill="1" applyBorder="1" applyAlignment="1" applyProtection="1">
      <alignment horizontal="center" vertical="center"/>
      <protection hidden="1"/>
    </xf>
    <xf numFmtId="168" fontId="12" fillId="4" borderId="5" xfId="22" applyNumberFormat="1" applyFont="1" applyFill="1" applyBorder="1" applyAlignment="1" applyProtection="1">
      <alignment vertical="center"/>
      <protection hidden="1"/>
    </xf>
    <xf numFmtId="168" fontId="12" fillId="4" borderId="1" xfId="22" applyNumberFormat="1" applyFont="1" applyFill="1" applyBorder="1" applyAlignment="1" applyProtection="1">
      <alignment vertical="center"/>
      <protection hidden="1"/>
    </xf>
    <xf numFmtId="169" fontId="12" fillId="4" borderId="3" xfId="22" applyNumberFormat="1" applyFont="1" applyFill="1" applyBorder="1" applyAlignment="1" applyProtection="1">
      <alignment horizontal="center" vertical="center"/>
      <protection locked="0"/>
    </xf>
    <xf numFmtId="167" fontId="9" fillId="4" borderId="1" xfId="24" applyNumberFormat="1" applyFont="1" applyFill="1" applyBorder="1" applyAlignment="1" applyProtection="1">
      <alignment horizontal="center" vertical="center"/>
      <protection hidden="1"/>
    </xf>
    <xf numFmtId="164" fontId="10" fillId="0" borderId="1" xfId="25" applyFont="1" applyFill="1" applyBorder="1" applyAlignment="1" applyProtection="1">
      <alignment horizontal="center" vertical="center"/>
      <protection hidden="1"/>
    </xf>
    <xf numFmtId="164" fontId="10" fillId="0" borderId="1" xfId="25" applyFont="1" applyFill="1" applyBorder="1" applyAlignment="1" applyProtection="1">
      <alignment vertical="center"/>
      <protection locked="0"/>
    </xf>
    <xf numFmtId="164" fontId="7" fillId="2" borderId="3" xfId="25" applyFont="1" applyFill="1" applyBorder="1" applyAlignment="1" applyProtection="1">
      <alignment vertical="center"/>
      <protection locked="0"/>
    </xf>
    <xf numFmtId="164" fontId="17" fillId="0" borderId="1" xfId="25" applyFont="1" applyFill="1" applyBorder="1" applyAlignment="1" applyProtection="1">
      <alignment horizontal="center" vertical="center"/>
      <protection hidden="1"/>
    </xf>
    <xf numFmtId="168" fontId="9" fillId="0" borderId="5" xfId="22" applyNumberFormat="1" applyFont="1" applyFill="1" applyBorder="1" applyAlignment="1" applyProtection="1">
      <alignment horizontal="center" vertical="center"/>
      <protection hidden="1"/>
    </xf>
    <xf numFmtId="168" fontId="9" fillId="0" borderId="1" xfId="22" applyNumberFormat="1" applyFont="1" applyFill="1" applyBorder="1" applyAlignment="1" applyProtection="1">
      <alignment horizontal="center" vertical="center"/>
      <protection hidden="1"/>
    </xf>
    <xf numFmtId="164" fontId="19" fillId="0" borderId="0" xfId="0" applyFont="1" applyAlignment="1">
      <alignment/>
    </xf>
    <xf numFmtId="164" fontId="17" fillId="4" borderId="1" xfId="25" applyFont="1" applyFill="1" applyBorder="1" applyAlignment="1" applyProtection="1">
      <alignment horizontal="center" vertical="center"/>
      <protection hidden="1"/>
    </xf>
    <xf numFmtId="164" fontId="17" fillId="0" borderId="9" xfId="25" applyFont="1" applyFill="1" applyBorder="1" applyAlignment="1" applyProtection="1">
      <alignment horizontal="center" vertical="center"/>
      <protection hidden="1"/>
    </xf>
    <xf numFmtId="168" fontId="12" fillId="0" borderId="10" xfId="22" applyNumberFormat="1" applyFont="1" applyFill="1" applyBorder="1" applyAlignment="1" applyProtection="1">
      <alignment horizontal="center" vertical="center"/>
      <protection hidden="1"/>
    </xf>
    <xf numFmtId="168" fontId="12" fillId="0" borderId="9" xfId="22" applyNumberFormat="1" applyFont="1" applyFill="1" applyBorder="1" applyAlignment="1" applyProtection="1">
      <alignment horizontal="center" vertical="center"/>
      <protection hidden="1"/>
    </xf>
    <xf numFmtId="164" fontId="17" fillId="4" borderId="8" xfId="25" applyFont="1" applyFill="1" applyBorder="1" applyAlignment="1" applyProtection="1">
      <alignment horizontal="center" vertical="center"/>
      <protection hidden="1"/>
    </xf>
    <xf numFmtId="164" fontId="10" fillId="4" borderId="8" xfId="25" applyFont="1" applyFill="1" applyBorder="1" applyAlignment="1" applyProtection="1">
      <alignment vertical="center"/>
      <protection hidden="1"/>
    </xf>
    <xf numFmtId="164" fontId="10" fillId="4" borderId="8" xfId="21" applyNumberFormat="1" applyFont="1" applyFill="1" applyBorder="1" applyAlignment="1" applyProtection="1">
      <alignment horizontal="center" vertical="center"/>
      <protection hidden="1"/>
    </xf>
    <xf numFmtId="168" fontId="12" fillId="4" borderId="11" xfId="22" applyNumberFormat="1" applyFont="1" applyFill="1" applyBorder="1" applyAlignment="1" applyProtection="1">
      <alignment horizontal="center" vertical="center"/>
      <protection hidden="1"/>
    </xf>
    <xf numFmtId="167" fontId="9" fillId="4" borderId="8" xfId="24" applyFont="1" applyFill="1" applyBorder="1" applyAlignment="1" applyProtection="1">
      <alignment horizontal="center" vertical="center"/>
      <protection hidden="1"/>
    </xf>
    <xf numFmtId="168" fontId="12" fillId="4" borderId="8" xfId="22" applyNumberFormat="1" applyFont="1" applyFill="1" applyBorder="1" applyAlignment="1" applyProtection="1">
      <alignment horizontal="center" vertical="center"/>
      <protection hidden="1"/>
    </xf>
    <xf numFmtId="168" fontId="12" fillId="0" borderId="8" xfId="22" applyNumberFormat="1" applyFont="1" applyFill="1" applyBorder="1" applyAlignment="1" applyProtection="1">
      <alignment horizontal="center" vertical="center"/>
      <protection hidden="1"/>
    </xf>
    <xf numFmtId="169" fontId="16" fillId="4" borderId="1" xfId="22" applyNumberFormat="1" applyFont="1" applyFill="1" applyBorder="1" applyAlignment="1" applyProtection="1">
      <alignment horizontal="center" vertical="center"/>
      <protection locked="0"/>
    </xf>
    <xf numFmtId="167" fontId="10" fillId="0" borderId="9" xfId="24" applyFont="1" applyFill="1" applyBorder="1" applyAlignment="1" applyProtection="1">
      <alignment horizontal="center" vertical="center"/>
      <protection hidden="1"/>
    </xf>
    <xf numFmtId="170" fontId="10" fillId="0" borderId="1" xfId="21" applyNumberFormat="1" applyFont="1" applyFill="1" applyBorder="1" applyAlignment="1" applyProtection="1">
      <alignment horizontal="center" vertical="center"/>
      <protection hidden="1"/>
    </xf>
    <xf numFmtId="164" fontId="9" fillId="0" borderId="12" xfId="25" applyFont="1" applyFill="1" applyBorder="1" applyAlignment="1" applyProtection="1">
      <alignment horizontal="center" vertical="center"/>
      <protection hidden="1"/>
    </xf>
    <xf numFmtId="164" fontId="10" fillId="0" borderId="13" xfId="25" applyFont="1" applyFill="1" applyBorder="1" applyAlignment="1" applyProtection="1">
      <alignment vertical="center"/>
      <protection hidden="1"/>
    </xf>
    <xf numFmtId="164" fontId="10" fillId="0" borderId="12" xfId="21" applyNumberFormat="1" applyFont="1" applyFill="1" applyBorder="1" applyAlignment="1" applyProtection="1">
      <alignment horizontal="center" vertical="center"/>
      <protection hidden="1"/>
    </xf>
    <xf numFmtId="168" fontId="12" fillId="0" borderId="14" xfId="22" applyNumberFormat="1" applyFont="1" applyFill="1" applyBorder="1" applyAlignment="1" applyProtection="1">
      <alignment vertical="center"/>
      <protection hidden="1"/>
    </xf>
    <xf numFmtId="167" fontId="10" fillId="0" borderId="12" xfId="24" applyFont="1" applyFill="1" applyBorder="1" applyAlignment="1" applyProtection="1">
      <alignment horizontal="center" vertical="center"/>
      <protection hidden="1"/>
    </xf>
    <xf numFmtId="168" fontId="12" fillId="0" borderId="12" xfId="22" applyNumberFormat="1" applyFont="1" applyFill="1" applyBorder="1" applyAlignment="1" applyProtection="1">
      <alignment vertical="center"/>
      <protection hidden="1"/>
    </xf>
    <xf numFmtId="169" fontId="12" fillId="0" borderId="12" xfId="22" applyNumberFormat="1" applyFont="1" applyFill="1" applyBorder="1" applyAlignment="1" applyProtection="1">
      <alignment horizontal="center" vertical="center"/>
      <protection locked="0"/>
    </xf>
    <xf numFmtId="168" fontId="12" fillId="0" borderId="12" xfId="22" applyNumberFormat="1" applyFont="1" applyFill="1" applyBorder="1" applyAlignment="1" applyProtection="1">
      <alignment horizontal="center" vertical="center"/>
      <protection hidden="1"/>
    </xf>
    <xf numFmtId="164" fontId="0" fillId="0" borderId="9" xfId="0" applyBorder="1" applyAlignment="1" applyProtection="1">
      <alignment/>
      <protection hidden="1"/>
    </xf>
    <xf numFmtId="164" fontId="20" fillId="0" borderId="9" xfId="0" applyFont="1" applyFill="1" applyBorder="1" applyAlignment="1" applyProtection="1">
      <alignment vertical="top"/>
      <protection hidden="1"/>
    </xf>
    <xf numFmtId="164" fontId="0" fillId="0" borderId="0" xfId="0" applyAlignment="1" applyProtection="1">
      <alignment/>
      <protection hidden="1"/>
    </xf>
    <xf numFmtId="164" fontId="0" fillId="0" borderId="9" xfId="0" applyBorder="1" applyAlignment="1" applyProtection="1">
      <alignment/>
      <protection locked="0"/>
    </xf>
    <xf numFmtId="164" fontId="0" fillId="0" borderId="9" xfId="0" applyFill="1" applyBorder="1" applyAlignment="1" applyProtection="1">
      <alignment/>
      <protection hidden="1"/>
    </xf>
    <xf numFmtId="164" fontId="17" fillId="0" borderId="12" xfId="25" applyFont="1" applyFill="1" applyBorder="1" applyAlignment="1" applyProtection="1">
      <alignment horizontal="center" vertical="center"/>
      <protection hidden="1"/>
    </xf>
    <xf numFmtId="164" fontId="10" fillId="0" borderId="12" xfId="25" applyFont="1" applyFill="1" applyBorder="1" applyAlignment="1" applyProtection="1">
      <alignment vertical="center" wrapText="1"/>
      <protection hidden="1"/>
    </xf>
    <xf numFmtId="168" fontId="12" fillId="0" borderId="14" xfId="22" applyNumberFormat="1" applyFont="1" applyFill="1" applyBorder="1" applyAlignment="1" applyProtection="1">
      <alignment horizontal="center" vertical="center"/>
      <protection hidden="1"/>
    </xf>
    <xf numFmtId="167" fontId="10" fillId="0" borderId="12" xfId="24" applyNumberFormat="1" applyFont="1" applyFill="1" applyBorder="1" applyAlignment="1" applyProtection="1">
      <alignment horizontal="center" vertical="center"/>
      <protection hidden="1"/>
    </xf>
    <xf numFmtId="164" fontId="16" fillId="0" borderId="9" xfId="25" applyFont="1" applyFill="1" applyBorder="1" applyAlignment="1" applyProtection="1">
      <alignment vertical="center" wrapText="1"/>
      <protection hidden="1"/>
    </xf>
    <xf numFmtId="168" fontId="12" fillId="3" borderId="1" xfId="22" applyNumberFormat="1" applyFont="1" applyFill="1" applyBorder="1" applyAlignment="1" applyProtection="1">
      <alignment vertical="center"/>
      <protection hidden="1"/>
    </xf>
    <xf numFmtId="168" fontId="12" fillId="3" borderId="12" xfId="22" applyNumberFormat="1" applyFont="1" applyFill="1" applyBorder="1" applyAlignment="1" applyProtection="1">
      <alignment horizontal="center" vertical="center"/>
      <protection hidden="1"/>
    </xf>
    <xf numFmtId="167" fontId="10" fillId="0" borderId="1" xfId="24" applyFont="1" applyBorder="1" applyAlignment="1" applyProtection="1">
      <alignment horizontal="center" vertical="center"/>
      <protection hidden="1"/>
    </xf>
    <xf numFmtId="164" fontId="10" fillId="0" borderId="9" xfId="25" applyFont="1" applyFill="1" applyBorder="1" applyAlignment="1" applyProtection="1">
      <alignment vertical="center" wrapText="1"/>
      <protection hidden="1"/>
    </xf>
    <xf numFmtId="167" fontId="9" fillId="0" borderId="9" xfId="24" applyFont="1" applyFill="1" applyBorder="1" applyAlignment="1" applyProtection="1">
      <alignment horizontal="center" vertical="center"/>
      <protection hidden="1"/>
    </xf>
    <xf numFmtId="170" fontId="10" fillId="4" borderId="1" xfId="21" applyNumberFormat="1" applyFont="1" applyFill="1" applyBorder="1" applyAlignment="1" applyProtection="1">
      <alignment horizontal="center" vertical="center"/>
      <protection hidden="1"/>
    </xf>
    <xf numFmtId="164" fontId="10" fillId="4" borderId="1" xfId="25" applyFont="1" applyFill="1" applyBorder="1" applyAlignment="1" applyProtection="1">
      <alignment vertical="center" wrapText="1" shrinkToFit="1"/>
      <protection hidden="1"/>
    </xf>
    <xf numFmtId="164" fontId="10" fillId="0" borderId="1" xfId="25" applyFont="1" applyFill="1" applyBorder="1" applyAlignment="1" applyProtection="1">
      <alignment vertical="center" wrapText="1" shrinkToFit="1"/>
      <protection hidden="1"/>
    </xf>
    <xf numFmtId="164" fontId="9" fillId="0" borderId="6" xfId="25" applyFont="1" applyFill="1" applyBorder="1" applyAlignment="1" applyProtection="1">
      <alignment horizontal="center" vertical="center"/>
      <protection hidden="1"/>
    </xf>
    <xf numFmtId="164" fontId="10" fillId="0" borderId="6" xfId="25" applyFont="1" applyFill="1" applyBorder="1" applyAlignment="1" applyProtection="1">
      <alignment vertical="center"/>
      <protection hidden="1"/>
    </xf>
    <xf numFmtId="164" fontId="10" fillId="0" borderId="6" xfId="21" applyNumberFormat="1" applyFont="1" applyFill="1" applyBorder="1" applyAlignment="1" applyProtection="1">
      <alignment horizontal="center" vertical="center"/>
      <protection hidden="1"/>
    </xf>
    <xf numFmtId="168" fontId="12" fillId="0" borderId="7" xfId="22" applyNumberFormat="1" applyFont="1" applyFill="1" applyBorder="1" applyAlignment="1" applyProtection="1">
      <alignment horizontal="center" vertical="center"/>
      <protection hidden="1"/>
    </xf>
    <xf numFmtId="167" fontId="10" fillId="0" borderId="6" xfId="24" applyFont="1" applyFill="1" applyBorder="1" applyAlignment="1" applyProtection="1">
      <alignment horizontal="center" vertical="center"/>
      <protection hidden="1"/>
    </xf>
    <xf numFmtId="168" fontId="12" fillId="0" borderId="6" xfId="22" applyNumberFormat="1" applyFont="1" applyFill="1" applyBorder="1" applyAlignment="1" applyProtection="1">
      <alignment vertical="center"/>
      <protection hidden="1"/>
    </xf>
    <xf numFmtId="169" fontId="12" fillId="0" borderId="6" xfId="22" applyNumberFormat="1" applyFont="1" applyFill="1" applyBorder="1" applyAlignment="1" applyProtection="1">
      <alignment horizontal="center" vertical="center"/>
      <protection locked="0"/>
    </xf>
    <xf numFmtId="168" fontId="12" fillId="3" borderId="6" xfId="22" applyNumberFormat="1" applyFont="1" applyFill="1" applyBorder="1" applyAlignment="1" applyProtection="1">
      <alignment horizontal="center" vertical="center"/>
      <protection hidden="1"/>
    </xf>
    <xf numFmtId="164" fontId="9" fillId="4" borderId="15" xfId="25" applyFont="1" applyFill="1" applyBorder="1" applyAlignment="1" applyProtection="1">
      <alignment horizontal="center" vertical="center"/>
      <protection hidden="1"/>
    </xf>
    <xf numFmtId="164" fontId="10" fillId="4" borderId="15" xfId="25" applyFont="1" applyFill="1" applyBorder="1" applyAlignment="1" applyProtection="1">
      <alignment vertical="center"/>
      <protection hidden="1"/>
    </xf>
    <xf numFmtId="164" fontId="10" fillId="4" borderId="15" xfId="21" applyNumberFormat="1" applyFont="1" applyFill="1" applyBorder="1" applyAlignment="1" applyProtection="1">
      <alignment horizontal="center" vertical="center"/>
      <protection hidden="1"/>
    </xf>
    <xf numFmtId="168" fontId="12" fillId="4" borderId="16" xfId="22" applyNumberFormat="1" applyFont="1" applyFill="1" applyBorder="1" applyAlignment="1" applyProtection="1">
      <alignment horizontal="center" vertical="center"/>
      <protection hidden="1"/>
    </xf>
    <xf numFmtId="167" fontId="10" fillId="4" borderId="15" xfId="24" applyFont="1" applyFill="1" applyBorder="1" applyAlignment="1" applyProtection="1">
      <alignment horizontal="center" vertical="center"/>
      <protection hidden="1"/>
    </xf>
    <xf numFmtId="168" fontId="12" fillId="4" borderId="15" xfId="22" applyNumberFormat="1" applyFont="1" applyFill="1" applyBorder="1" applyAlignment="1" applyProtection="1">
      <alignment horizontal="center" vertical="center"/>
      <protection hidden="1"/>
    </xf>
    <xf numFmtId="169" fontId="12" fillId="4" borderId="15" xfId="22" applyNumberFormat="1" applyFont="1" applyFill="1" applyBorder="1" applyAlignment="1" applyProtection="1">
      <alignment horizontal="center" vertical="center"/>
      <protection locked="0"/>
    </xf>
    <xf numFmtId="164" fontId="10" fillId="0" borderId="12" xfId="25" applyFont="1" applyFill="1" applyBorder="1" applyAlignment="1" applyProtection="1">
      <alignment vertical="center"/>
      <protection hidden="1"/>
    </xf>
    <xf numFmtId="167" fontId="9" fillId="0" borderId="12" xfId="24" applyFont="1" applyFill="1" applyBorder="1" applyAlignment="1" applyProtection="1">
      <alignment horizontal="center" vertical="center"/>
      <protection hidden="1"/>
    </xf>
    <xf numFmtId="164" fontId="9" fillId="4" borderId="12" xfId="25" applyFont="1" applyFill="1" applyBorder="1" applyAlignment="1" applyProtection="1">
      <alignment horizontal="center" vertical="center"/>
      <protection hidden="1"/>
    </xf>
    <xf numFmtId="167" fontId="9" fillId="0" borderId="1" xfId="24" applyFont="1" applyFill="1" applyBorder="1" applyAlignment="1" applyProtection="1">
      <alignment horizontal="center" vertical="center"/>
      <protection hidden="1"/>
    </xf>
    <xf numFmtId="164" fontId="9" fillId="0" borderId="0" xfId="25" applyFont="1" applyFill="1" applyBorder="1" applyAlignment="1" applyProtection="1">
      <alignment horizontal="center" vertical="center"/>
      <protection hidden="1"/>
    </xf>
    <xf numFmtId="164" fontId="10" fillId="0" borderId="0" xfId="25" applyFont="1" applyFill="1" applyBorder="1" applyAlignment="1" applyProtection="1">
      <alignment vertical="center"/>
      <protection hidden="1"/>
    </xf>
    <xf numFmtId="164" fontId="10" fillId="0" borderId="0" xfId="21" applyNumberFormat="1" applyFont="1" applyFill="1" applyBorder="1" applyAlignment="1" applyProtection="1">
      <alignment horizontal="center" vertical="center"/>
      <protection hidden="1"/>
    </xf>
    <xf numFmtId="168" fontId="12" fillId="0" borderId="0" xfId="22" applyNumberFormat="1" applyFont="1" applyFill="1" applyBorder="1" applyAlignment="1" applyProtection="1">
      <alignment vertical="center"/>
      <protection hidden="1"/>
    </xf>
    <xf numFmtId="167" fontId="10" fillId="0" borderId="0" xfId="24" applyFont="1" applyFill="1" applyBorder="1" applyAlignment="1" applyProtection="1">
      <alignment horizontal="center" vertical="center"/>
      <protection hidden="1"/>
    </xf>
    <xf numFmtId="168" fontId="12" fillId="0" borderId="0" xfId="22" applyNumberFormat="1" applyFont="1" applyFill="1" applyBorder="1" applyAlignment="1" applyProtection="1">
      <alignment horizontal="center" vertical="center"/>
      <protection hidden="1"/>
    </xf>
    <xf numFmtId="169" fontId="12" fillId="0" borderId="0" xfId="22" applyNumberFormat="1" applyFont="1" applyFill="1" applyBorder="1" applyAlignment="1" applyProtection="1">
      <alignment horizontal="center" vertical="center"/>
      <protection locked="0"/>
    </xf>
    <xf numFmtId="164" fontId="4" fillId="0" borderId="12" xfId="25" applyFont="1" applyBorder="1" applyAlignment="1" applyProtection="1">
      <alignment horizontal="center"/>
      <protection hidden="1"/>
    </xf>
    <xf numFmtId="164" fontId="9" fillId="4" borderId="17" xfId="25" applyFont="1" applyFill="1" applyBorder="1" applyAlignment="1" applyProtection="1">
      <alignment horizontal="center" vertical="center"/>
      <protection hidden="1"/>
    </xf>
    <xf numFmtId="164" fontId="10" fillId="4" borderId="18" xfId="25" applyFont="1" applyFill="1" applyBorder="1" applyAlignment="1" applyProtection="1">
      <alignment vertical="center"/>
      <protection hidden="1"/>
    </xf>
    <xf numFmtId="164" fontId="10" fillId="4" borderId="18" xfId="21" applyNumberFormat="1" applyFont="1" applyFill="1" applyBorder="1" applyAlignment="1" applyProtection="1">
      <alignment horizontal="center" vertical="center"/>
      <protection hidden="1"/>
    </xf>
    <xf numFmtId="168" fontId="12" fillId="4" borderId="19" xfId="22" applyNumberFormat="1" applyFont="1" applyFill="1" applyBorder="1" applyAlignment="1" applyProtection="1">
      <alignment horizontal="center" vertical="center"/>
      <protection hidden="1"/>
    </xf>
    <xf numFmtId="167" fontId="10" fillId="4" borderId="18" xfId="24" applyFont="1" applyFill="1" applyBorder="1" applyAlignment="1" applyProtection="1">
      <alignment horizontal="center" vertical="center"/>
      <protection hidden="1"/>
    </xf>
    <xf numFmtId="168" fontId="12" fillId="4" borderId="18" xfId="22" applyNumberFormat="1" applyFont="1" applyFill="1" applyBorder="1" applyAlignment="1" applyProtection="1">
      <alignment vertical="center"/>
      <protection hidden="1"/>
    </xf>
    <xf numFmtId="169" fontId="12" fillId="4" borderId="18" xfId="22" applyNumberFormat="1" applyFont="1" applyFill="1" applyBorder="1" applyAlignment="1" applyProtection="1">
      <alignment horizontal="center" vertical="center"/>
      <protection locked="0"/>
    </xf>
    <xf numFmtId="168" fontId="12" fillId="3" borderId="18" xfId="22" applyNumberFormat="1" applyFont="1" applyFill="1" applyBorder="1" applyAlignment="1" applyProtection="1">
      <alignment horizontal="center" vertical="center"/>
      <protection hidden="1"/>
    </xf>
    <xf numFmtId="164" fontId="9" fillId="0" borderId="20" xfId="25" applyFont="1" applyFill="1" applyBorder="1" applyAlignment="1" applyProtection="1">
      <alignment horizontal="center" vertical="center"/>
      <protection hidden="1"/>
    </xf>
    <xf numFmtId="168" fontId="7" fillId="2" borderId="2" xfId="22" applyNumberFormat="1" applyFont="1" applyFill="1" applyBorder="1" applyAlignment="1" applyProtection="1">
      <alignment horizontal="left" vertical="center"/>
      <protection hidden="1"/>
    </xf>
    <xf numFmtId="168" fontId="7" fillId="2" borderId="3" xfId="22" applyNumberFormat="1" applyFont="1" applyFill="1" applyBorder="1" applyAlignment="1" applyProtection="1">
      <alignment horizontal="left" vertical="center"/>
      <protection hidden="1"/>
    </xf>
    <xf numFmtId="168" fontId="7" fillId="2" borderId="4" xfId="22" applyNumberFormat="1" applyFont="1" applyFill="1" applyBorder="1" applyAlignment="1" applyProtection="1">
      <alignment horizontal="left" vertical="center"/>
      <protection hidden="1"/>
    </xf>
    <xf numFmtId="167" fontId="0" fillId="4" borderId="1" xfId="24" applyFont="1" applyFill="1" applyBorder="1" applyAlignment="1" applyProtection="1">
      <alignment horizontal="center" vertical="center"/>
      <protection hidden="1"/>
    </xf>
    <xf numFmtId="167" fontId="17" fillId="0" borderId="1" xfId="24" applyFont="1" applyFill="1" applyBorder="1" applyAlignment="1" applyProtection="1">
      <alignment horizontal="center" vertical="center"/>
      <protection hidden="1"/>
    </xf>
    <xf numFmtId="168" fontId="12" fillId="0" borderId="4" xfId="22" applyNumberFormat="1" applyFont="1" applyFill="1" applyBorder="1" applyAlignment="1" applyProtection="1">
      <alignment horizontal="center" vertical="center"/>
      <protection hidden="1"/>
    </xf>
    <xf numFmtId="168" fontId="7" fillId="2" borderId="3" xfId="22" applyNumberFormat="1" applyFont="1" applyFill="1" applyBorder="1" applyAlignment="1" applyProtection="1">
      <alignment horizontal="left" vertical="center"/>
      <protection locked="0"/>
    </xf>
    <xf numFmtId="164" fontId="9" fillId="0" borderId="1" xfId="25" applyFont="1" applyFill="1" applyBorder="1" applyAlignment="1" applyProtection="1">
      <alignment vertical="center"/>
      <protection hidden="1"/>
    </xf>
    <xf numFmtId="168" fontId="12" fillId="3" borderId="4" xfId="22" applyNumberFormat="1" applyFont="1" applyFill="1" applyBorder="1" applyAlignment="1" applyProtection="1">
      <alignment horizontal="center" vertical="center"/>
      <protection hidden="1"/>
    </xf>
    <xf numFmtId="164" fontId="9" fillId="4" borderId="1" xfId="25" applyFont="1" applyFill="1" applyBorder="1" applyAlignment="1" applyProtection="1">
      <alignment vertical="center"/>
      <protection hidden="1"/>
    </xf>
    <xf numFmtId="164" fontId="10" fillId="4" borderId="12" xfId="25" applyFont="1" applyFill="1" applyBorder="1" applyAlignment="1" applyProtection="1">
      <alignment vertical="center"/>
      <protection hidden="1"/>
    </xf>
    <xf numFmtId="164" fontId="10" fillId="4" borderId="12" xfId="21" applyNumberFormat="1" applyFont="1" applyFill="1" applyBorder="1" applyAlignment="1" applyProtection="1">
      <alignment horizontal="center" vertical="center"/>
      <protection hidden="1"/>
    </xf>
    <xf numFmtId="168" fontId="12" fillId="4" borderId="14" xfId="22" applyNumberFormat="1" applyFont="1" applyFill="1" applyBorder="1" applyAlignment="1" applyProtection="1">
      <alignment vertical="center"/>
      <protection hidden="1"/>
    </xf>
    <xf numFmtId="167" fontId="17" fillId="4" borderId="12" xfId="24" applyFont="1" applyFill="1" applyBorder="1" applyAlignment="1" applyProtection="1">
      <alignment horizontal="center" vertical="center"/>
      <protection hidden="1"/>
    </xf>
    <xf numFmtId="168" fontId="12" fillId="4" borderId="12" xfId="22" applyNumberFormat="1" applyFont="1" applyFill="1" applyBorder="1" applyAlignment="1" applyProtection="1">
      <alignment vertical="center"/>
      <protection hidden="1"/>
    </xf>
    <xf numFmtId="169" fontId="12" fillId="4" borderId="12" xfId="22" applyNumberFormat="1" applyFont="1" applyFill="1" applyBorder="1" applyAlignment="1" applyProtection="1">
      <alignment horizontal="center" vertical="center"/>
      <protection locked="0"/>
    </xf>
    <xf numFmtId="168" fontId="12" fillId="3" borderId="13" xfId="22" applyNumberFormat="1" applyFont="1" applyFill="1" applyBorder="1" applyAlignment="1" applyProtection="1">
      <alignment horizontal="center" vertical="center"/>
      <protection hidden="1"/>
    </xf>
    <xf numFmtId="164" fontId="9" fillId="0" borderId="12" xfId="25" applyFont="1" applyFill="1" applyBorder="1" applyAlignment="1" applyProtection="1">
      <alignment vertical="center"/>
      <protection hidden="1"/>
    </xf>
    <xf numFmtId="164" fontId="10" fillId="0" borderId="1" xfId="25" applyFont="1" applyFill="1" applyBorder="1" applyAlignment="1" applyProtection="1">
      <alignment horizontal="left" vertical="center" wrapText="1"/>
      <protection hidden="1"/>
    </xf>
    <xf numFmtId="167" fontId="0" fillId="0" borderId="12" xfId="24" applyFont="1" applyFill="1" applyBorder="1" applyAlignment="1" applyProtection="1">
      <alignment horizontal="center" vertical="center"/>
      <protection hidden="1"/>
    </xf>
    <xf numFmtId="164" fontId="0" fillId="0" borderId="9" xfId="0" applyBorder="1" applyAlignment="1" applyProtection="1">
      <alignment vertical="center"/>
      <protection hidden="1"/>
    </xf>
    <xf numFmtId="164" fontId="0" fillId="0" borderId="9" xfId="0" applyBorder="1" applyAlignment="1" applyProtection="1">
      <alignment vertical="center"/>
      <protection locked="0"/>
    </xf>
    <xf numFmtId="164" fontId="7" fillId="2" borderId="2" xfId="25" applyFont="1" applyFill="1" applyBorder="1" applyAlignment="1" applyProtection="1">
      <alignment horizontal="right"/>
      <protection hidden="1"/>
    </xf>
    <xf numFmtId="164" fontId="7" fillId="2" borderId="3" xfId="25" applyFont="1" applyFill="1" applyBorder="1" applyAlignment="1" applyProtection="1">
      <alignment/>
      <protection hidden="1"/>
    </xf>
    <xf numFmtId="168" fontId="12" fillId="3" borderId="21" xfId="22" applyNumberFormat="1" applyFont="1" applyFill="1" applyBorder="1" applyAlignment="1" applyProtection="1">
      <alignment horizontal="center"/>
      <protection hidden="1"/>
    </xf>
    <xf numFmtId="164" fontId="24" fillId="5" borderId="22" xfId="0" applyFont="1" applyFill="1" applyBorder="1" applyAlignment="1" applyProtection="1">
      <alignment horizontal="center"/>
      <protection locked="0"/>
    </xf>
    <xf numFmtId="164" fontId="24" fillId="5" borderId="23" xfId="0" applyFont="1" applyFill="1" applyBorder="1" applyAlignment="1" applyProtection="1">
      <alignment horizontal="center"/>
      <protection locked="0"/>
    </xf>
    <xf numFmtId="164" fontId="9" fillId="0" borderId="24" xfId="0" applyFont="1" applyBorder="1" applyAlignment="1" applyProtection="1">
      <alignment horizontal="left"/>
      <protection locked="0"/>
    </xf>
    <xf numFmtId="164" fontId="9" fillId="0" borderId="24" xfId="0" applyFont="1" applyBorder="1" applyAlignment="1" applyProtection="1">
      <alignment horizontal="left" vertical="center"/>
      <protection locked="0"/>
    </xf>
    <xf numFmtId="164" fontId="8" fillId="0" borderId="24" xfId="0" applyFont="1" applyBorder="1" applyAlignment="1" applyProtection="1">
      <alignment horizontal="left" vertical="center"/>
      <protection locked="0"/>
    </xf>
    <xf numFmtId="164" fontId="8" fillId="4" borderId="25" xfId="0" applyFont="1" applyFill="1" applyBorder="1" applyAlignment="1" applyProtection="1">
      <alignment horizontal="left" vertical="center"/>
      <protection locked="0"/>
    </xf>
    <xf numFmtId="164" fontId="17" fillId="4" borderId="25" xfId="0" applyFont="1" applyFill="1" applyBorder="1" applyAlignment="1" applyProtection="1">
      <alignment horizontal="left" vertical="center"/>
      <protection locked="0"/>
    </xf>
    <xf numFmtId="164" fontId="17" fillId="0" borderId="25" xfId="0" applyFont="1" applyBorder="1" applyAlignment="1" applyProtection="1">
      <alignment horizontal="left" vertical="center"/>
      <protection locked="0"/>
    </xf>
    <xf numFmtId="164" fontId="8" fillId="0" borderId="25" xfId="0" applyFont="1" applyBorder="1" applyAlignment="1" applyProtection="1">
      <alignment horizontal="left" vertical="center"/>
      <protection locked="0"/>
    </xf>
    <xf numFmtId="164" fontId="17" fillId="0" borderId="25" xfId="0" applyFont="1" applyFill="1" applyBorder="1" applyAlignment="1" applyProtection="1">
      <alignment horizontal="left"/>
      <protection locked="0"/>
    </xf>
    <xf numFmtId="171" fontId="8" fillId="4" borderId="25" xfId="0" applyNumberFormat="1" applyFont="1" applyFill="1" applyBorder="1" applyAlignment="1" applyProtection="1">
      <alignment horizontal="left" vertical="center"/>
      <protection locked="0"/>
    </xf>
    <xf numFmtId="164" fontId="17" fillId="0" borderId="25" xfId="0" applyFont="1" applyFill="1" applyBorder="1" applyAlignment="1" applyProtection="1">
      <alignment horizontal="left" vertical="center"/>
      <protection locked="0"/>
    </xf>
    <xf numFmtId="171" fontId="8" fillId="0" borderId="25" xfId="0" applyNumberFormat="1" applyFont="1" applyFill="1" applyBorder="1" applyAlignment="1" applyProtection="1">
      <alignment horizontal="left" vertical="center"/>
      <protection locked="0"/>
    </xf>
    <xf numFmtId="164" fontId="8" fillId="4" borderId="26" xfId="0" applyFont="1" applyFill="1" applyBorder="1" applyAlignment="1" applyProtection="1">
      <alignment horizontal="left" vertical="center"/>
      <protection locked="0"/>
    </xf>
    <xf numFmtId="164" fontId="17" fillId="4" borderId="26" xfId="0" applyFont="1" applyFill="1" applyBorder="1" applyAlignment="1" applyProtection="1">
      <alignment horizontal="left" vertical="center"/>
      <protection locked="0"/>
    </xf>
    <xf numFmtId="164" fontId="26" fillId="4" borderId="26" xfId="20" applyNumberFormat="1" applyFill="1" applyBorder="1" applyAlignment="1" applyProtection="1">
      <alignment horizontal="left" vertical="center"/>
      <protection locked="0"/>
    </xf>
    <xf numFmtId="164" fontId="27" fillId="0" borderId="0" xfId="0" applyFont="1" applyBorder="1" applyAlignment="1">
      <alignment/>
    </xf>
    <xf numFmtId="164" fontId="0" fillId="0" borderId="0" xfId="0" applyBorder="1" applyAlignment="1">
      <alignment/>
    </xf>
    <xf numFmtId="164" fontId="22" fillId="0" borderId="27" xfId="0" applyFont="1" applyBorder="1" applyAlignment="1">
      <alignment vertical="top"/>
    </xf>
    <xf numFmtId="164" fontId="17" fillId="0" borderId="0" xfId="0" applyFont="1" applyBorder="1" applyAlignment="1">
      <alignment/>
    </xf>
    <xf numFmtId="164" fontId="0" fillId="0" borderId="0" xfId="0" applyFont="1" applyBorder="1" applyAlignment="1">
      <alignment/>
    </xf>
    <xf numFmtId="164" fontId="9" fillId="0" borderId="9" xfId="25" applyFont="1" applyFill="1" applyBorder="1" applyAlignment="1" applyProtection="1">
      <alignment horizontal="center" vertical="center"/>
      <protection hidden="1"/>
    </xf>
    <xf numFmtId="164" fontId="4" fillId="0" borderId="0" xfId="0" applyFont="1" applyBorder="1" applyAlignment="1" applyProtection="1">
      <alignment/>
      <protection locked="0"/>
    </xf>
    <xf numFmtId="164" fontId="6" fillId="0" borderId="0" xfId="0" applyFont="1" applyBorder="1" applyAlignment="1" applyProtection="1">
      <alignment vertical="center"/>
      <protection locked="0"/>
    </xf>
    <xf numFmtId="164" fontId="6" fillId="0" borderId="0" xfId="0" applyFont="1" applyBorder="1" applyAlignment="1" applyProtection="1">
      <alignment horizontal="left" vertical="center" wrapText="1"/>
      <protection locked="0"/>
    </xf>
    <xf numFmtId="164" fontId="0" fillId="0" borderId="0" xfId="0" applyFont="1" applyFill="1" applyBorder="1" applyAlignment="1" applyProtection="1">
      <alignment/>
      <protection hidden="1"/>
    </xf>
    <xf numFmtId="164" fontId="0" fillId="0" borderId="0" xfId="0" applyFont="1" applyFill="1" applyBorder="1" applyAlignment="1" applyProtection="1">
      <alignment horizontal="center"/>
      <protection hidden="1"/>
    </xf>
    <xf numFmtId="164" fontId="4" fillId="0" borderId="0" xfId="0" applyFont="1" applyBorder="1" applyAlignment="1" applyProtection="1">
      <alignment/>
      <protection locked="0"/>
    </xf>
    <xf numFmtId="164" fontId="6" fillId="0" borderId="0" xfId="0" applyFont="1" applyBorder="1" applyAlignment="1" applyProtection="1">
      <alignment vertical="center" wrapText="1"/>
      <protection locked="0"/>
    </xf>
    <xf numFmtId="164" fontId="10" fillId="4" borderId="9" xfId="25" applyFont="1" applyFill="1" applyBorder="1" applyAlignment="1" applyProtection="1">
      <alignment vertical="center"/>
      <protection hidden="1"/>
    </xf>
    <xf numFmtId="164" fontId="10" fillId="4" borderId="9" xfId="21" applyNumberFormat="1" applyFont="1" applyFill="1" applyBorder="1" applyAlignment="1" applyProtection="1">
      <alignment horizontal="center" vertical="center"/>
      <protection hidden="1"/>
    </xf>
    <xf numFmtId="168" fontId="12" fillId="4" borderId="10" xfId="22" applyNumberFormat="1" applyFont="1" applyFill="1" applyBorder="1" applyAlignment="1" applyProtection="1">
      <alignment vertical="center"/>
      <protection hidden="1"/>
    </xf>
    <xf numFmtId="167" fontId="10" fillId="4" borderId="9" xfId="24" applyFont="1" applyFill="1" applyBorder="1" applyAlignment="1" applyProtection="1">
      <alignment horizontal="center" vertical="center"/>
      <protection hidden="1"/>
    </xf>
    <xf numFmtId="168" fontId="12" fillId="4" borderId="9" xfId="22" applyNumberFormat="1" applyFont="1" applyFill="1" applyBorder="1" applyAlignment="1" applyProtection="1">
      <alignment vertical="center"/>
      <protection hidden="1"/>
    </xf>
    <xf numFmtId="169" fontId="12" fillId="4" borderId="9" xfId="22" applyNumberFormat="1" applyFont="1" applyFill="1" applyBorder="1" applyAlignment="1" applyProtection="1">
      <alignment horizontal="center" vertical="center"/>
      <protection locked="0"/>
    </xf>
    <xf numFmtId="164" fontId="29" fillId="0" borderId="0" xfId="0" applyFont="1" applyBorder="1" applyAlignment="1" applyProtection="1">
      <alignment vertical="top" wrapText="1"/>
      <protection/>
    </xf>
    <xf numFmtId="166" fontId="17" fillId="0" borderId="0" xfId="17" applyFont="1" applyFill="1" applyBorder="1" applyAlignment="1" applyProtection="1">
      <alignment/>
      <protection hidden="1"/>
    </xf>
    <xf numFmtId="167" fontId="0" fillId="0" borderId="0" xfId="19" applyNumberFormat="1" applyFont="1" applyFill="1" applyBorder="1" applyAlignment="1" applyProtection="1">
      <alignment/>
      <protection hidden="1"/>
    </xf>
    <xf numFmtId="164" fontId="30" fillId="0" borderId="0" xfId="0" applyFont="1" applyFill="1" applyBorder="1" applyAlignment="1" applyProtection="1">
      <alignment horizontal="center"/>
      <protection locked="0"/>
    </xf>
    <xf numFmtId="168" fontId="12" fillId="0" borderId="0" xfId="22" applyNumberFormat="1" applyFont="1" applyFill="1" applyBorder="1" applyAlignment="1" applyProtection="1">
      <alignment horizontal="center"/>
      <protection hidden="1"/>
    </xf>
    <xf numFmtId="168" fontId="12" fillId="0" borderId="7" xfId="22" applyNumberFormat="1" applyFont="1" applyFill="1" applyBorder="1" applyAlignment="1" applyProtection="1">
      <alignment vertical="center"/>
      <protection hidden="1"/>
    </xf>
    <xf numFmtId="164" fontId="9" fillId="4" borderId="18" xfId="25" applyFont="1" applyFill="1" applyBorder="1" applyAlignment="1" applyProtection="1">
      <alignment horizontal="center" vertical="center"/>
      <protection hidden="1"/>
    </xf>
    <xf numFmtId="168" fontId="12" fillId="4" borderId="19" xfId="22" applyNumberFormat="1" applyFont="1" applyFill="1" applyBorder="1" applyAlignment="1" applyProtection="1">
      <alignment vertical="center"/>
      <protection hidden="1"/>
    </xf>
    <xf numFmtId="168" fontId="12" fillId="3" borderId="17" xfId="22" applyNumberFormat="1" applyFont="1" applyFill="1" applyBorder="1" applyAlignment="1" applyProtection="1">
      <alignment horizontal="center" vertical="center"/>
      <protection hidden="1"/>
    </xf>
    <xf numFmtId="164" fontId="4" fillId="0" borderId="0" xfId="0" applyFont="1" applyFill="1" applyBorder="1" applyAlignment="1" applyProtection="1">
      <alignment/>
      <protection hidden="1"/>
    </xf>
    <xf numFmtId="168" fontId="12" fillId="3" borderId="20" xfId="22" applyNumberFormat="1" applyFont="1" applyFill="1" applyBorder="1" applyAlignment="1" applyProtection="1">
      <alignment horizontal="center" vertical="center"/>
      <protection hidden="1"/>
    </xf>
    <xf numFmtId="164" fontId="6" fillId="0" borderId="0" xfId="0" applyFont="1" applyBorder="1" applyAlignment="1">
      <alignment horizontal="left" vertical="center" wrapText="1"/>
    </xf>
    <xf numFmtId="164" fontId="4" fillId="0" borderId="0" xfId="0" applyFont="1" applyBorder="1" applyAlignment="1">
      <alignment horizontal="left" vertical="center"/>
    </xf>
    <xf numFmtId="164" fontId="6" fillId="0" borderId="0" xfId="0" applyFont="1" applyBorder="1" applyAlignment="1">
      <alignment vertical="top"/>
    </xf>
    <xf numFmtId="168" fontId="12" fillId="4" borderId="7" xfId="22" applyNumberFormat="1" applyFont="1" applyFill="1" applyBorder="1" applyAlignment="1" applyProtection="1">
      <alignment vertical="center"/>
      <protection hidden="1"/>
    </xf>
    <xf numFmtId="168" fontId="12" fillId="4" borderId="6" xfId="22" applyNumberFormat="1" applyFont="1" applyFill="1" applyBorder="1" applyAlignment="1" applyProtection="1">
      <alignment vertical="center"/>
      <protection hidden="1"/>
    </xf>
    <xf numFmtId="169" fontId="12" fillId="4" borderId="6" xfId="22" applyNumberFormat="1" applyFont="1" applyFill="1" applyBorder="1" applyAlignment="1" applyProtection="1">
      <alignment horizontal="center" vertical="center"/>
      <protection locked="0"/>
    </xf>
    <xf numFmtId="164" fontId="2" fillId="0" borderId="0" xfId="0" applyFont="1" applyBorder="1" applyAlignment="1">
      <alignment/>
    </xf>
    <xf numFmtId="164" fontId="30" fillId="0" borderId="0" xfId="0" applyFont="1" applyFill="1" applyBorder="1" applyAlignment="1" applyProtection="1">
      <alignment horizontal="center" vertical="top" wrapText="1"/>
      <protection locked="0"/>
    </xf>
    <xf numFmtId="164" fontId="17" fillId="0" borderId="0" xfId="0" applyFont="1" applyBorder="1" applyAlignment="1" applyProtection="1">
      <alignment vertical="top"/>
      <protection locked="0"/>
    </xf>
    <xf numFmtId="164" fontId="6" fillId="0" borderId="0" xfId="0" applyFont="1" applyBorder="1" applyAlignment="1" applyProtection="1">
      <alignment vertical="top" wrapText="1"/>
      <protection locked="0"/>
    </xf>
    <xf numFmtId="164" fontId="0" fillId="0" borderId="0" xfId="0" applyAlignment="1" applyProtection="1">
      <alignment/>
      <protection locked="0"/>
    </xf>
    <xf numFmtId="164" fontId="0" fillId="0" borderId="0" xfId="0" applyBorder="1" applyAlignment="1" applyProtection="1">
      <alignment/>
      <protection locked="0"/>
    </xf>
    <xf numFmtId="164" fontId="6" fillId="0" borderId="0" xfId="0" applyFont="1" applyBorder="1" applyAlignment="1" applyProtection="1">
      <alignment horizontal="left" vertical="top"/>
      <protection locked="0"/>
    </xf>
    <xf numFmtId="164" fontId="0" fillId="0" borderId="0" xfId="0" applyFill="1" applyAlignment="1" applyProtection="1">
      <alignment/>
      <protection locked="0"/>
    </xf>
    <xf numFmtId="164" fontId="31" fillId="6" borderId="0" xfId="0" applyFont="1" applyFill="1" applyBorder="1" applyAlignment="1" applyProtection="1">
      <alignment horizontal="center"/>
      <protection locked="0"/>
    </xf>
    <xf numFmtId="164" fontId="8" fillId="6" borderId="0" xfId="0" applyFont="1" applyFill="1" applyBorder="1" applyAlignment="1" applyProtection="1">
      <alignment horizontal="center"/>
      <protection locked="0"/>
    </xf>
    <xf numFmtId="164" fontId="8" fillId="6" borderId="0" xfId="0" applyFont="1" applyFill="1" applyBorder="1" applyAlignment="1" applyProtection="1">
      <alignment/>
      <protection locked="0"/>
    </xf>
    <xf numFmtId="164" fontId="8" fillId="0" borderId="0" xfId="0" applyFont="1" applyFill="1" applyBorder="1" applyAlignment="1" applyProtection="1">
      <alignment horizontal="left"/>
      <protection locked="0"/>
    </xf>
    <xf numFmtId="171" fontId="7" fillId="0" borderId="0" xfId="0" applyNumberFormat="1" applyFont="1" applyFill="1" applyAlignment="1" applyProtection="1">
      <alignment horizontal="left"/>
      <protection locked="0"/>
    </xf>
    <xf numFmtId="164" fontId="6" fillId="6" borderId="0" xfId="0" applyFont="1" applyFill="1" applyBorder="1" applyAlignment="1" applyProtection="1">
      <alignment horizontal="center" vertical="center"/>
      <protection locked="0"/>
    </xf>
    <xf numFmtId="164" fontId="8" fillId="6" borderId="0" xfId="0" applyFont="1" applyFill="1" applyBorder="1" applyAlignment="1" applyProtection="1">
      <alignment horizontal="left"/>
      <protection locked="0"/>
    </xf>
    <xf numFmtId="164" fontId="32" fillId="0" borderId="0" xfId="0" applyFont="1" applyFill="1" applyAlignment="1" applyProtection="1">
      <alignment/>
      <protection locked="0"/>
    </xf>
    <xf numFmtId="164" fontId="4" fillId="0" borderId="0" xfId="0" applyFont="1" applyBorder="1" applyAlignment="1" applyProtection="1">
      <alignment horizontal="right" vertical="top"/>
      <protection locked="0"/>
    </xf>
    <xf numFmtId="164" fontId="8" fillId="6" borderId="0" xfId="0" applyFont="1" applyFill="1" applyAlignment="1" applyProtection="1">
      <alignment/>
      <protection locked="0"/>
    </xf>
    <xf numFmtId="164" fontId="6" fillId="0" borderId="0" xfId="0" applyFont="1" applyAlignment="1" applyProtection="1">
      <alignment horizontal="right" vertical="top"/>
      <protection locked="0"/>
    </xf>
    <xf numFmtId="164" fontId="26" fillId="6" borderId="0" xfId="20" applyNumberFormat="1" applyFill="1" applyBorder="1" applyAlignment="1" applyProtection="1">
      <alignment/>
      <protection locked="0"/>
    </xf>
    <xf numFmtId="164" fontId="33" fillId="0" borderId="0" xfId="20" applyNumberFormat="1" applyFont="1" applyFill="1" applyBorder="1" applyAlignment="1" applyProtection="1">
      <alignment horizontal="right"/>
      <protection locked="0"/>
    </xf>
    <xf numFmtId="164" fontId="29" fillId="0" borderId="0" xfId="0" applyFont="1" applyBorder="1" applyAlignment="1">
      <alignment vertical="top"/>
    </xf>
    <xf numFmtId="164" fontId="6" fillId="0" borderId="0" xfId="0" applyFont="1" applyBorder="1" applyAlignment="1" applyProtection="1">
      <alignment vertical="top"/>
      <protection locked="0"/>
    </xf>
    <xf numFmtId="164" fontId="34" fillId="0" borderId="0" xfId="0" applyFont="1" applyBorder="1" applyAlignment="1" applyProtection="1">
      <alignment horizontal="left" vertical="top"/>
      <protection locked="0"/>
    </xf>
    <xf numFmtId="164" fontId="8" fillId="0" borderId="0" xfId="0" applyFont="1" applyAlignment="1" applyProtection="1">
      <alignment horizontal="left" vertical="top"/>
      <protection locked="0"/>
    </xf>
    <xf numFmtId="164" fontId="4" fillId="0" borderId="0" xfId="0" applyFont="1" applyAlignment="1" applyProtection="1">
      <alignment/>
      <protection locked="0"/>
    </xf>
  </cellXfs>
  <cellStyles count="12">
    <cellStyle name="Normal" xfId="0"/>
    <cellStyle name="Comma" xfId="15"/>
    <cellStyle name="Comma [0]" xfId="16"/>
    <cellStyle name="Currency" xfId="17"/>
    <cellStyle name="Currency [0]" xfId="18"/>
    <cellStyle name="Percent" xfId="19"/>
    <cellStyle name="Hyperlink" xfId="20"/>
    <cellStyle name="Milliers 2" xfId="21"/>
    <cellStyle name="Monétaire 2" xfId="22"/>
    <cellStyle name="Normal 2" xfId="23"/>
    <cellStyle name="Pourcentage 2" xfId="24"/>
    <cellStyle name="Excel Built-in Normal"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222</xdr:row>
      <xdr:rowOff>38100</xdr:rowOff>
    </xdr:from>
    <xdr:to>
      <xdr:col>11</xdr:col>
      <xdr:colOff>1943100</xdr:colOff>
      <xdr:row>225</xdr:row>
      <xdr:rowOff>161925</xdr:rowOff>
    </xdr:to>
    <xdr:sp fLocksText="0">
      <xdr:nvSpPr>
        <xdr:cNvPr id="1" name="ZoneTexte 8"/>
        <xdr:cNvSpPr txBox="1">
          <a:spLocks noChangeArrowheads="1"/>
        </xdr:cNvSpPr>
      </xdr:nvSpPr>
      <xdr:spPr>
        <a:xfrm>
          <a:off x="9515475" y="42652950"/>
          <a:ext cx="2238375" cy="685800"/>
        </a:xfrm>
        <a:prstGeom prst="rect">
          <a:avLst/>
        </a:prstGeom>
        <a:solidFill>
          <a:srgbClr val="000000"/>
        </a:solidFill>
        <a:ln w="9525" cmpd="sng">
          <a:noFill/>
        </a:ln>
      </xdr:spPr>
      <xdr:txBody>
        <a:bodyPr vertOverflow="clip" wrap="square" lIns="20160" tIns="20160" rIns="20160" bIns="20160" anchor="ctr"/>
        <a:p>
          <a:pPr algn="l">
            <a:defRPr/>
          </a:pPr>
          <a:r>
            <a:rPr lang="en-US" cap="none" sz="1000" b="0" i="0" u="none" baseline="0">
              <a:solidFill>
                <a:srgbClr val="FFFFFF"/>
              </a:solidFill>
              <a:latin typeface="Calibri"/>
              <a:ea typeface="Calibri"/>
              <a:cs typeface="Calibri"/>
            </a:rPr>
            <a:t>4 route de Dijon
BP 80094
21703 NUITS SAINT GEORGES  Cedex</a:t>
          </a:r>
        </a:p>
      </xdr:txBody>
    </xdr:sp>
    <xdr:clientData/>
  </xdr:twoCellAnchor>
  <xdr:twoCellAnchor>
    <xdr:from>
      <xdr:col>11</xdr:col>
      <xdr:colOff>2047875</xdr:colOff>
      <xdr:row>222</xdr:row>
      <xdr:rowOff>76200</xdr:rowOff>
    </xdr:from>
    <xdr:to>
      <xdr:col>12</xdr:col>
      <xdr:colOff>638175</xdr:colOff>
      <xdr:row>225</xdr:row>
      <xdr:rowOff>152400</xdr:rowOff>
    </xdr:to>
    <xdr:sp fLocksText="0">
      <xdr:nvSpPr>
        <xdr:cNvPr id="2" name="ZoneTexte 9"/>
        <xdr:cNvSpPr txBox="1">
          <a:spLocks noChangeArrowheads="1"/>
        </xdr:cNvSpPr>
      </xdr:nvSpPr>
      <xdr:spPr>
        <a:xfrm>
          <a:off x="11858625" y="42691050"/>
          <a:ext cx="1971675" cy="638175"/>
        </a:xfrm>
        <a:prstGeom prst="rect">
          <a:avLst/>
        </a:prstGeom>
        <a:solidFill>
          <a:srgbClr val="000000"/>
        </a:solidFill>
        <a:ln w="9525" cmpd="sng">
          <a:noFill/>
        </a:ln>
      </xdr:spPr>
      <xdr:txBody>
        <a:bodyPr vertOverflow="clip" wrap="square" lIns="20160" tIns="20160" rIns="20160" bIns="20160" anchor="ctr"/>
        <a:p>
          <a:pPr algn="l">
            <a:defRPr/>
          </a:pPr>
          <a:r>
            <a:rPr lang="en-US" cap="none" sz="1000" b="0" i="0" u="none" baseline="0">
              <a:solidFill>
                <a:srgbClr val="FFFFFF"/>
              </a:solidFill>
              <a:latin typeface="Calibri"/>
              <a:ea typeface="Calibri"/>
              <a:cs typeface="Calibri"/>
            </a:rPr>
            <a:t>03 80 30 20 20
Ouvert du lundi au vendredi
de 8h30 à 12h et de 14h à 17h30</a:t>
          </a:r>
        </a:p>
      </xdr:txBody>
    </xdr:sp>
    <xdr:clientData/>
  </xdr:twoCellAnchor>
  <xdr:twoCellAnchor>
    <xdr:from>
      <xdr:col>10</xdr:col>
      <xdr:colOff>0</xdr:colOff>
      <xdr:row>218</xdr:row>
      <xdr:rowOff>9525</xdr:rowOff>
    </xdr:from>
    <xdr:to>
      <xdr:col>13</xdr:col>
      <xdr:colOff>9525</xdr:colOff>
      <xdr:row>222</xdr:row>
      <xdr:rowOff>19050</xdr:rowOff>
    </xdr:to>
    <xdr:pic>
      <xdr:nvPicPr>
        <xdr:cNvPr id="3" name="Image 1"/>
        <xdr:cNvPicPr preferRelativeResize="1">
          <a:picLocks noChangeAspect="1"/>
        </xdr:cNvPicPr>
      </xdr:nvPicPr>
      <xdr:blipFill>
        <a:blip r:embed="rId1"/>
        <a:stretch>
          <a:fillRect/>
        </a:stretch>
      </xdr:blipFill>
      <xdr:spPr>
        <a:xfrm>
          <a:off x="9477375" y="41852850"/>
          <a:ext cx="4438650" cy="781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maines-villages.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231"/>
  <sheetViews>
    <sheetView tabSelected="1" zoomScale="90" zoomScaleNormal="90" workbookViewId="0" topLeftCell="A1">
      <selection activeCell="A8" sqref="A8"/>
    </sheetView>
  </sheetViews>
  <sheetFormatPr defaultColWidth="11.421875" defaultRowHeight="15"/>
  <cols>
    <col min="1" max="1" width="5.00390625" style="0" customWidth="1"/>
    <col min="2" max="2" width="62.421875" style="0" customWidth="1"/>
    <col min="3" max="3" width="10.7109375" style="0" customWidth="1"/>
    <col min="4" max="4" width="9.28125" style="0" customWidth="1"/>
    <col min="5" max="5" width="8.28125" style="0" customWidth="1"/>
    <col min="6" max="6" width="9.57421875" style="0" customWidth="1"/>
    <col min="7" max="8" width="9.7109375" style="0" customWidth="1"/>
    <col min="9" max="9" width="11.7109375" style="0" customWidth="1"/>
    <col min="10" max="10" width="5.7109375" style="0" customWidth="1"/>
    <col min="11" max="11" width="5.00390625" style="0" customWidth="1"/>
    <col min="12" max="12" width="50.7109375" style="0" customWidth="1"/>
    <col min="13" max="13" width="10.7109375" style="0" customWidth="1"/>
    <col min="14" max="14" width="9.28125" style="0" customWidth="1"/>
    <col min="15" max="15" width="8.421875" style="0" customWidth="1"/>
    <col min="16" max="16" width="9.57421875" style="0" customWidth="1"/>
    <col min="17" max="17" width="9.7109375" style="0" customWidth="1"/>
    <col min="18" max="18" width="11.7109375" style="0" customWidth="1"/>
  </cols>
  <sheetData>
    <row r="1" spans="1:18" ht="34.5" customHeight="1">
      <c r="A1" s="1" t="s">
        <v>0</v>
      </c>
      <c r="B1" s="1"/>
      <c r="C1" s="1"/>
      <c r="D1" s="1"/>
      <c r="E1" s="1"/>
      <c r="F1" s="1"/>
      <c r="G1" s="1"/>
      <c r="H1" s="1"/>
      <c r="I1" s="1"/>
      <c r="J1" s="1"/>
      <c r="K1" s="1"/>
      <c r="L1" s="1"/>
      <c r="M1" s="1"/>
      <c r="N1" s="1"/>
      <c r="O1" s="1"/>
      <c r="P1" s="1"/>
      <c r="Q1" s="1"/>
      <c r="R1" s="1"/>
    </row>
    <row r="2" spans="1:18" s="11" customFormat="1" ht="21.75">
      <c r="A2" s="2"/>
      <c r="B2" s="3" t="s">
        <v>1</v>
      </c>
      <c r="C2" s="4" t="s">
        <v>2</v>
      </c>
      <c r="D2" s="5" t="s">
        <v>3</v>
      </c>
      <c r="E2" s="6" t="s">
        <v>4</v>
      </c>
      <c r="F2" s="7" t="s">
        <v>5</v>
      </c>
      <c r="G2" s="7" t="s">
        <v>6</v>
      </c>
      <c r="H2" s="8" t="s">
        <v>7</v>
      </c>
      <c r="I2" s="9" t="s">
        <v>8</v>
      </c>
      <c r="J2" s="10"/>
      <c r="K2" s="2"/>
      <c r="L2" s="3" t="s">
        <v>1</v>
      </c>
      <c r="M2" s="4" t="s">
        <v>2</v>
      </c>
      <c r="N2" s="5" t="s">
        <v>3</v>
      </c>
      <c r="O2" s="6" t="s">
        <v>4</v>
      </c>
      <c r="P2" s="7" t="s">
        <v>9</v>
      </c>
      <c r="Q2" s="8" t="s">
        <v>10</v>
      </c>
      <c r="R2" s="9" t="s">
        <v>8</v>
      </c>
    </row>
    <row r="3" spans="1:18" ht="15" customHeight="1">
      <c r="A3" s="12"/>
      <c r="B3" s="13" t="s">
        <v>11</v>
      </c>
      <c r="C3" s="13"/>
      <c r="D3" s="13"/>
      <c r="E3" s="13"/>
      <c r="F3" s="13"/>
      <c r="G3" s="13"/>
      <c r="H3" s="13"/>
      <c r="I3" s="14"/>
      <c r="J3" s="15"/>
      <c r="K3" s="16"/>
      <c r="L3" s="13" t="s">
        <v>12</v>
      </c>
      <c r="M3" s="17"/>
      <c r="N3" s="17"/>
      <c r="O3" s="17"/>
      <c r="P3" s="17"/>
      <c r="Q3" s="18"/>
      <c r="R3" s="19"/>
    </row>
    <row r="4" spans="1:18" ht="15" customHeight="1">
      <c r="A4" s="20">
        <v>1</v>
      </c>
      <c r="B4" s="21" t="s">
        <v>13</v>
      </c>
      <c r="C4" s="22">
        <v>2013</v>
      </c>
      <c r="D4" s="23">
        <v>7.95</v>
      </c>
      <c r="E4" s="24">
        <v>0.528301886792453</v>
      </c>
      <c r="F4" s="25">
        <v>3.75</v>
      </c>
      <c r="G4" s="25">
        <f>F4*6</f>
        <v>22.5</v>
      </c>
      <c r="H4" s="26"/>
      <c r="I4" s="25">
        <f>H4*6*F4</f>
        <v>0</v>
      </c>
      <c r="J4" s="15"/>
      <c r="K4" s="27">
        <f>A54+1</f>
        <v>48</v>
      </c>
      <c r="L4" s="28" t="s">
        <v>14</v>
      </c>
      <c r="M4" s="22">
        <v>2013</v>
      </c>
      <c r="N4" s="29">
        <v>9.9</v>
      </c>
      <c r="O4" s="30">
        <v>0.49595959595959604</v>
      </c>
      <c r="P4" s="31">
        <v>4.99</v>
      </c>
      <c r="Q4" s="26"/>
      <c r="R4" s="32">
        <f>Q4*6*P4</f>
        <v>0</v>
      </c>
    </row>
    <row r="5" spans="1:18" ht="15" customHeight="1">
      <c r="A5" s="33">
        <f>A4+1</f>
        <v>2</v>
      </c>
      <c r="B5" s="34" t="s">
        <v>15</v>
      </c>
      <c r="C5" s="35" t="s">
        <v>16</v>
      </c>
      <c r="D5" s="36">
        <v>7.95</v>
      </c>
      <c r="E5" s="37">
        <v>0.49811320754717</v>
      </c>
      <c r="F5" s="38">
        <v>3.99</v>
      </c>
      <c r="G5" s="38"/>
      <c r="H5" s="39"/>
      <c r="I5" s="25">
        <f>H5*6*F5</f>
        <v>0</v>
      </c>
      <c r="J5" s="15"/>
      <c r="K5" s="27">
        <f>K4+1</f>
        <v>49</v>
      </c>
      <c r="L5" s="34" t="s">
        <v>17</v>
      </c>
      <c r="M5" s="35">
        <v>2013</v>
      </c>
      <c r="N5" s="36">
        <v>6.5</v>
      </c>
      <c r="O5" s="40">
        <v>0.461538461538462</v>
      </c>
      <c r="P5" s="38">
        <v>3.5</v>
      </c>
      <c r="Q5" s="39"/>
      <c r="R5" s="32">
        <f>Q5*6*P5</f>
        <v>0</v>
      </c>
    </row>
    <row r="6" spans="1:18" ht="15" customHeight="1">
      <c r="A6" s="27">
        <f>A5+1</f>
        <v>3</v>
      </c>
      <c r="B6" s="41" t="s">
        <v>18</v>
      </c>
      <c r="C6" s="42" t="s">
        <v>19</v>
      </c>
      <c r="D6" s="43">
        <v>6.95</v>
      </c>
      <c r="E6" s="44">
        <v>0.42589928057554</v>
      </c>
      <c r="F6" s="32">
        <v>3.99</v>
      </c>
      <c r="G6" s="32"/>
      <c r="H6" s="45"/>
      <c r="I6" s="25">
        <f>H6*6*F6</f>
        <v>0</v>
      </c>
      <c r="J6" s="15"/>
      <c r="K6" s="27">
        <f>K5+1</f>
        <v>50</v>
      </c>
      <c r="L6" s="28" t="s">
        <v>20</v>
      </c>
      <c r="M6" s="22">
        <v>2011</v>
      </c>
      <c r="N6" s="29">
        <v>5.95</v>
      </c>
      <c r="O6" s="46">
        <v>0.329411764705882</v>
      </c>
      <c r="P6" s="31">
        <v>3.99</v>
      </c>
      <c r="Q6" s="26"/>
      <c r="R6" s="32">
        <f>Q6*6*P6</f>
        <v>0</v>
      </c>
    </row>
    <row r="7" spans="1:18" ht="15" customHeight="1">
      <c r="A7" s="33">
        <f>A6+1</f>
        <v>4</v>
      </c>
      <c r="B7" s="34" t="s">
        <v>21</v>
      </c>
      <c r="C7" s="35">
        <v>2013</v>
      </c>
      <c r="D7" s="36">
        <v>8.9</v>
      </c>
      <c r="E7" s="40">
        <v>0.43932584269662905</v>
      </c>
      <c r="F7" s="38">
        <v>4.99</v>
      </c>
      <c r="G7" s="38"/>
      <c r="H7" s="39"/>
      <c r="I7" s="25">
        <f>H7*6*F7</f>
        <v>0</v>
      </c>
      <c r="J7" s="15"/>
      <c r="K7" s="27">
        <f>K6+1</f>
        <v>51</v>
      </c>
      <c r="L7" s="34" t="s">
        <v>22</v>
      </c>
      <c r="M7" s="35">
        <v>2013</v>
      </c>
      <c r="N7" s="36">
        <v>6.99</v>
      </c>
      <c r="O7" s="40">
        <v>0.429184549356223</v>
      </c>
      <c r="P7" s="38">
        <v>3.99</v>
      </c>
      <c r="Q7" s="39"/>
      <c r="R7" s="32">
        <f>Q7*6*P7</f>
        <v>0</v>
      </c>
    </row>
    <row r="8" spans="1:18" ht="15" customHeight="1">
      <c r="A8" s="33">
        <f>A7+1</f>
        <v>5</v>
      </c>
      <c r="B8" s="41" t="s">
        <v>23</v>
      </c>
      <c r="C8" s="42">
        <v>2011</v>
      </c>
      <c r="D8" s="43">
        <v>13.9</v>
      </c>
      <c r="E8" s="47">
        <v>0.5</v>
      </c>
      <c r="F8" s="32">
        <v>6.95</v>
      </c>
      <c r="G8" s="32"/>
      <c r="H8" s="45"/>
      <c r="I8" s="25">
        <f>H8*6*F8</f>
        <v>0</v>
      </c>
      <c r="J8" s="15"/>
      <c r="K8" s="27">
        <f>K7+1</f>
        <v>52</v>
      </c>
      <c r="L8" s="28" t="s">
        <v>24</v>
      </c>
      <c r="M8" s="22" t="s">
        <v>19</v>
      </c>
      <c r="N8" s="23">
        <v>8.5</v>
      </c>
      <c r="O8" s="48">
        <v>0.41294117647058803</v>
      </c>
      <c r="P8" s="25">
        <v>4.99</v>
      </c>
      <c r="Q8" s="26"/>
      <c r="R8" s="32">
        <f>Q8*6*P8</f>
        <v>0</v>
      </c>
    </row>
    <row r="9" spans="1:18" ht="15" customHeight="1">
      <c r="A9" s="33">
        <f>A8+1</f>
        <v>6</v>
      </c>
      <c r="B9" s="34" t="s">
        <v>25</v>
      </c>
      <c r="C9" s="35">
        <v>2010</v>
      </c>
      <c r="D9" s="36">
        <v>7.95</v>
      </c>
      <c r="E9" s="49">
        <v>0.24654088050314502</v>
      </c>
      <c r="F9" s="38">
        <v>5.99</v>
      </c>
      <c r="G9" s="38"/>
      <c r="H9" s="39"/>
      <c r="I9" s="25">
        <f>H9*6*F9</f>
        <v>0</v>
      </c>
      <c r="J9" s="15"/>
      <c r="K9" s="27">
        <f>K8+1</f>
        <v>53</v>
      </c>
      <c r="L9" s="50" t="s">
        <v>26</v>
      </c>
      <c r="M9" s="51">
        <v>2013</v>
      </c>
      <c r="N9" s="52">
        <v>14.9</v>
      </c>
      <c r="O9" s="53">
        <v>0.33221476510067105</v>
      </c>
      <c r="P9" s="54">
        <v>9.95</v>
      </c>
      <c r="Q9" s="55"/>
      <c r="R9" s="56">
        <f>Q9*6*P9</f>
        <v>0</v>
      </c>
    </row>
    <row r="10" spans="1:18" ht="15" customHeight="1">
      <c r="A10" s="33">
        <f>A9+1</f>
        <v>7</v>
      </c>
      <c r="B10" s="41" t="s">
        <v>27</v>
      </c>
      <c r="C10" s="42">
        <v>2011</v>
      </c>
      <c r="D10" s="43">
        <v>8.9</v>
      </c>
      <c r="E10" s="44">
        <v>0.26966292134831504</v>
      </c>
      <c r="F10" s="32">
        <v>6.5</v>
      </c>
      <c r="G10" s="32"/>
      <c r="H10" s="45"/>
      <c r="I10" s="25">
        <f>H10*6*F10</f>
        <v>0</v>
      </c>
      <c r="J10" s="15"/>
      <c r="K10" s="27">
        <f>K9+1</f>
        <v>54</v>
      </c>
      <c r="L10" s="57" t="s">
        <v>28</v>
      </c>
      <c r="M10" s="58">
        <v>2012</v>
      </c>
      <c r="N10" s="59">
        <v>5.95</v>
      </c>
      <c r="O10" s="60">
        <v>0.49747899159663905</v>
      </c>
      <c r="P10" s="61">
        <v>2.99</v>
      </c>
      <c r="Q10" s="62"/>
      <c r="R10" s="63">
        <f>Q10*6*P10</f>
        <v>0</v>
      </c>
    </row>
    <row r="11" spans="1:18" ht="15" customHeight="1">
      <c r="A11" s="33">
        <f>A10+1</f>
        <v>8</v>
      </c>
      <c r="B11" s="34" t="s">
        <v>29</v>
      </c>
      <c r="C11" s="35" t="s">
        <v>30</v>
      </c>
      <c r="D11" s="36">
        <v>9.9</v>
      </c>
      <c r="E11" s="49">
        <v>0.293939393939394</v>
      </c>
      <c r="F11" s="38">
        <v>6.99</v>
      </c>
      <c r="G11" s="38"/>
      <c r="H11" s="39"/>
      <c r="I11" s="25">
        <f>H11*6*F11</f>
        <v>0</v>
      </c>
      <c r="J11" s="15"/>
      <c r="K11" s="27">
        <f>K10+1</f>
        <v>55</v>
      </c>
      <c r="L11" s="34" t="s">
        <v>31</v>
      </c>
      <c r="M11" s="35">
        <v>2012</v>
      </c>
      <c r="N11" s="64">
        <v>5.95</v>
      </c>
      <c r="O11" s="49">
        <v>0.41176470588235303</v>
      </c>
      <c r="P11" s="65">
        <v>3.5</v>
      </c>
      <c r="Q11" s="66"/>
      <c r="R11" s="32">
        <f>Q11*6*P11</f>
        <v>0</v>
      </c>
    </row>
    <row r="12" spans="1:18" ht="15" customHeight="1">
      <c r="A12" s="33">
        <f>A11+1</f>
        <v>9</v>
      </c>
      <c r="B12" s="41" t="s">
        <v>32</v>
      </c>
      <c r="C12" s="42">
        <v>2011</v>
      </c>
      <c r="D12" s="43">
        <v>13.9</v>
      </c>
      <c r="E12" s="44">
        <v>0.42517985611510806</v>
      </c>
      <c r="F12" s="32">
        <v>7.99</v>
      </c>
      <c r="G12" s="32"/>
      <c r="H12" s="45"/>
      <c r="I12" s="25">
        <f>H12*6*F12</f>
        <v>0</v>
      </c>
      <c r="J12" s="15"/>
      <c r="K12" s="27">
        <f>K11+1</f>
        <v>56</v>
      </c>
      <c r="L12" s="28" t="s">
        <v>33</v>
      </c>
      <c r="M12" s="22">
        <v>2013</v>
      </c>
      <c r="N12" s="29">
        <v>6.5</v>
      </c>
      <c r="O12" s="46">
        <v>0.386153846153846</v>
      </c>
      <c r="P12" s="31">
        <v>3.99</v>
      </c>
      <c r="Q12" s="26"/>
      <c r="R12" s="32">
        <f>Q12*6*P12</f>
        <v>0</v>
      </c>
    </row>
    <row r="13" spans="1:18" ht="15" customHeight="1">
      <c r="A13" s="33">
        <f>A12+1</f>
        <v>10</v>
      </c>
      <c r="B13" s="34" t="s">
        <v>34</v>
      </c>
      <c r="C13" s="35">
        <v>2012</v>
      </c>
      <c r="D13" s="36">
        <v>12.9</v>
      </c>
      <c r="E13" s="49">
        <v>0.341085271317829</v>
      </c>
      <c r="F13" s="38">
        <v>8.5</v>
      </c>
      <c r="G13" s="38"/>
      <c r="H13" s="39"/>
      <c r="I13" s="25">
        <f>H13*6*F13</f>
        <v>0</v>
      </c>
      <c r="J13" s="15"/>
      <c r="K13" s="27">
        <f>K12+1</f>
        <v>57</v>
      </c>
      <c r="L13" s="34" t="s">
        <v>35</v>
      </c>
      <c r="M13" s="35">
        <v>2013</v>
      </c>
      <c r="N13" s="64">
        <v>7.95</v>
      </c>
      <c r="O13" s="67">
        <v>0.49811320754717</v>
      </c>
      <c r="P13" s="65">
        <v>3.99</v>
      </c>
      <c r="Q13" s="39"/>
      <c r="R13" s="32">
        <f>Q13*6*P13</f>
        <v>0</v>
      </c>
    </row>
    <row r="14" spans="1:18" ht="15" customHeight="1">
      <c r="A14" s="33">
        <f>A13+1</f>
        <v>11</v>
      </c>
      <c r="B14" s="28" t="s">
        <v>36</v>
      </c>
      <c r="C14" s="68">
        <v>2013</v>
      </c>
      <c r="D14" s="23">
        <v>17.9</v>
      </c>
      <c r="E14" s="30">
        <v>0.5</v>
      </c>
      <c r="F14" s="25">
        <v>8.95</v>
      </c>
      <c r="G14" s="25"/>
      <c r="H14" s="69"/>
      <c r="I14" s="25">
        <f>H14*6*F14</f>
        <v>0</v>
      </c>
      <c r="J14" s="15"/>
      <c r="K14" s="27">
        <f>K13+1</f>
        <v>58</v>
      </c>
      <c r="L14" s="28" t="s">
        <v>37</v>
      </c>
      <c r="M14" s="22">
        <v>2012</v>
      </c>
      <c r="N14" s="29">
        <v>5.95</v>
      </c>
      <c r="O14" s="46">
        <v>0.329411764705882</v>
      </c>
      <c r="P14" s="31">
        <v>3.99</v>
      </c>
      <c r="Q14" s="26"/>
      <c r="R14" s="32">
        <f>Q14*6*P14</f>
        <v>0</v>
      </c>
    </row>
    <row r="15" spans="1:18" ht="15" customHeight="1">
      <c r="A15" s="33">
        <f>A14+1</f>
        <v>12</v>
      </c>
      <c r="B15" s="34" t="s">
        <v>38</v>
      </c>
      <c r="C15" s="35" t="s">
        <v>39</v>
      </c>
      <c r="D15" s="36">
        <v>17.9</v>
      </c>
      <c r="E15" s="40">
        <v>0.357541899441341</v>
      </c>
      <c r="F15" s="38">
        <v>11.5</v>
      </c>
      <c r="G15" s="38"/>
      <c r="H15" s="39"/>
      <c r="I15" s="25">
        <f>H15*6*F15</f>
        <v>0</v>
      </c>
      <c r="J15" s="15"/>
      <c r="K15" s="27">
        <f>K14+1</f>
        <v>59</v>
      </c>
      <c r="L15" s="34" t="s">
        <v>40</v>
      </c>
      <c r="M15" s="35" t="s">
        <v>16</v>
      </c>
      <c r="N15" s="64">
        <v>9.9</v>
      </c>
      <c r="O15" s="67">
        <v>0.49595959595959604</v>
      </c>
      <c r="P15" s="65">
        <v>4.99</v>
      </c>
      <c r="Q15" s="39"/>
      <c r="R15" s="32">
        <f>Q15*6*P15</f>
        <v>0</v>
      </c>
    </row>
    <row r="16" spans="1:18" ht="15" customHeight="1">
      <c r="A16" s="33">
        <f>A15+1</f>
        <v>13</v>
      </c>
      <c r="B16" s="28" t="s">
        <v>41</v>
      </c>
      <c r="C16" s="22">
        <v>2013</v>
      </c>
      <c r="D16" s="23">
        <v>16.9</v>
      </c>
      <c r="E16" s="48">
        <v>0.40887573964497</v>
      </c>
      <c r="F16" s="25">
        <v>9.99</v>
      </c>
      <c r="G16" s="25"/>
      <c r="H16" s="26"/>
      <c r="I16" s="25">
        <f>H16*6*F16</f>
        <v>0</v>
      </c>
      <c r="J16" s="15"/>
      <c r="K16" s="27">
        <f>K15+1</f>
        <v>60</v>
      </c>
      <c r="L16" s="28" t="s">
        <v>42</v>
      </c>
      <c r="M16" s="22">
        <v>2012</v>
      </c>
      <c r="N16" s="29">
        <v>7.95</v>
      </c>
      <c r="O16" s="30">
        <v>0.49811320754717</v>
      </c>
      <c r="P16" s="31">
        <v>3.99</v>
      </c>
      <c r="Q16" s="26"/>
      <c r="R16" s="32">
        <f>Q16*6*P16</f>
        <v>0</v>
      </c>
    </row>
    <row r="17" spans="1:18" ht="15" customHeight="1">
      <c r="A17" s="33">
        <f>A16+1</f>
        <v>14</v>
      </c>
      <c r="B17" s="34" t="s">
        <v>43</v>
      </c>
      <c r="C17" s="35">
        <v>2013</v>
      </c>
      <c r="D17" s="36">
        <v>17.9</v>
      </c>
      <c r="E17" s="40">
        <v>0.33016759776536303</v>
      </c>
      <c r="F17" s="38">
        <v>11.99</v>
      </c>
      <c r="G17" s="38"/>
      <c r="H17" s="39"/>
      <c r="I17" s="25">
        <f>H17*6*F17</f>
        <v>0</v>
      </c>
      <c r="J17" s="15"/>
      <c r="K17" s="27">
        <f>K16+1</f>
        <v>61</v>
      </c>
      <c r="L17" s="34" t="s">
        <v>44</v>
      </c>
      <c r="M17" s="35" t="s">
        <v>45</v>
      </c>
      <c r="N17" s="64">
        <v>7.95</v>
      </c>
      <c r="O17" s="67">
        <v>0.49811320754717</v>
      </c>
      <c r="P17" s="65">
        <v>3.99</v>
      </c>
      <c r="Q17" s="66"/>
      <c r="R17" s="32">
        <f>Q17*6*P17</f>
        <v>0</v>
      </c>
    </row>
    <row r="18" spans="1:18" ht="15" customHeight="1">
      <c r="A18" s="33">
        <f>A17+1</f>
        <v>15</v>
      </c>
      <c r="B18" s="28" t="s">
        <v>46</v>
      </c>
      <c r="C18" s="68">
        <v>2011</v>
      </c>
      <c r="D18" s="23">
        <v>17.9</v>
      </c>
      <c r="E18" s="48">
        <v>0.335195530726257</v>
      </c>
      <c r="F18" s="25">
        <v>11.9</v>
      </c>
      <c r="G18" s="25"/>
      <c r="H18" s="69"/>
      <c r="I18" s="25">
        <f>H18*6*F18</f>
        <v>0</v>
      </c>
      <c r="J18" s="15"/>
      <c r="K18" s="27">
        <f>K17+1</f>
        <v>62</v>
      </c>
      <c r="L18" s="28" t="s">
        <v>47</v>
      </c>
      <c r="M18" s="22">
        <v>2013</v>
      </c>
      <c r="N18" s="29">
        <v>7.95</v>
      </c>
      <c r="O18" s="46">
        <v>0.433962264150943</v>
      </c>
      <c r="P18" s="31">
        <v>4.5</v>
      </c>
      <c r="Q18" s="26"/>
      <c r="R18" s="32">
        <f>Q18*6*P18</f>
        <v>0</v>
      </c>
    </row>
    <row r="19" spans="1:18" ht="15" customHeight="1">
      <c r="A19" s="33">
        <f>A18+1</f>
        <v>16</v>
      </c>
      <c r="B19" s="34" t="s">
        <v>48</v>
      </c>
      <c r="C19" s="35" t="s">
        <v>49</v>
      </c>
      <c r="D19" s="36">
        <v>25.9</v>
      </c>
      <c r="E19" s="40">
        <v>0.23166023166023203</v>
      </c>
      <c r="F19" s="38">
        <v>19.9</v>
      </c>
      <c r="G19" s="38"/>
      <c r="H19" s="39"/>
      <c r="I19" s="25">
        <f>H19*6*F19</f>
        <v>0</v>
      </c>
      <c r="J19" s="15"/>
      <c r="K19" s="27">
        <f>K18+1</f>
        <v>63</v>
      </c>
      <c r="L19" s="34" t="s">
        <v>50</v>
      </c>
      <c r="M19" s="35">
        <v>2011</v>
      </c>
      <c r="N19" s="64">
        <v>8.9</v>
      </c>
      <c r="O19" s="49">
        <v>0.43932584269662905</v>
      </c>
      <c r="P19" s="65">
        <v>4.99</v>
      </c>
      <c r="Q19" s="39"/>
      <c r="R19" s="32">
        <f>Q19*6*P19</f>
        <v>0</v>
      </c>
    </row>
    <row r="20" spans="1:18" ht="15" customHeight="1">
      <c r="A20" s="33">
        <f>A19+1</f>
        <v>17</v>
      </c>
      <c r="B20" s="28" t="s">
        <v>51</v>
      </c>
      <c r="C20" s="22">
        <v>2009</v>
      </c>
      <c r="D20" s="23">
        <v>29.9</v>
      </c>
      <c r="E20" s="48">
        <v>0.20066889632107</v>
      </c>
      <c r="F20" s="25">
        <v>23.9</v>
      </c>
      <c r="G20" s="25"/>
      <c r="H20" s="26"/>
      <c r="I20" s="25">
        <f>H20*6*F20</f>
        <v>0</v>
      </c>
      <c r="J20" s="15"/>
      <c r="K20" s="27">
        <f>K19+1</f>
        <v>64</v>
      </c>
      <c r="L20" s="28" t="s">
        <v>52</v>
      </c>
      <c r="M20" s="22" t="s">
        <v>19</v>
      </c>
      <c r="N20" s="29">
        <v>8.5</v>
      </c>
      <c r="O20" s="46">
        <v>0.41294117647058803</v>
      </c>
      <c r="P20" s="31">
        <v>4.99</v>
      </c>
      <c r="Q20" s="26"/>
      <c r="R20" s="32">
        <f>Q20*6*P20</f>
        <v>0</v>
      </c>
    </row>
    <row r="21" spans="1:18" ht="15" customHeight="1">
      <c r="A21" s="33">
        <f>A20+1</f>
        <v>18</v>
      </c>
      <c r="B21" s="34" t="s">
        <v>53</v>
      </c>
      <c r="C21" s="35">
        <v>2010</v>
      </c>
      <c r="D21" s="36">
        <v>35</v>
      </c>
      <c r="E21" s="40">
        <v>0.231428571428571</v>
      </c>
      <c r="F21" s="38">
        <v>26.9</v>
      </c>
      <c r="G21" s="38"/>
      <c r="H21" s="39"/>
      <c r="I21" s="25">
        <f>H21*6*F21</f>
        <v>0</v>
      </c>
      <c r="J21" s="15"/>
      <c r="K21" s="27">
        <f>K20+1</f>
        <v>65</v>
      </c>
      <c r="L21" s="34" t="s">
        <v>54</v>
      </c>
      <c r="M21" s="35">
        <v>2012</v>
      </c>
      <c r="N21" s="64">
        <v>11.9</v>
      </c>
      <c r="O21" s="67">
        <v>0.49663865546218505</v>
      </c>
      <c r="P21" s="65">
        <v>5.99</v>
      </c>
      <c r="Q21" s="39"/>
      <c r="R21" s="32">
        <f>Q21*6*P21</f>
        <v>0</v>
      </c>
    </row>
    <row r="22" spans="1:18" ht="15" customHeight="1">
      <c r="A22" s="12"/>
      <c r="B22" s="13" t="s">
        <v>55</v>
      </c>
      <c r="C22" s="13"/>
      <c r="D22" s="13"/>
      <c r="E22" s="13"/>
      <c r="F22" s="13"/>
      <c r="G22" s="13"/>
      <c r="H22" s="70"/>
      <c r="I22" s="14"/>
      <c r="J22" s="15"/>
      <c r="K22" s="27">
        <f>K21+1</f>
        <v>66</v>
      </c>
      <c r="L22" s="28" t="s">
        <v>56</v>
      </c>
      <c r="M22" s="22" t="s">
        <v>19</v>
      </c>
      <c r="N22" s="23">
        <v>9.9</v>
      </c>
      <c r="O22" s="48">
        <v>0.39494949494949505</v>
      </c>
      <c r="P22" s="25">
        <v>5.99</v>
      </c>
      <c r="Q22" s="26"/>
      <c r="R22" s="32">
        <f>Q22*6*P22</f>
        <v>0</v>
      </c>
    </row>
    <row r="23" spans="1:19" ht="15" customHeight="1">
      <c r="A23" s="71">
        <f>A21+1</f>
        <v>19</v>
      </c>
      <c r="B23" s="28" t="s">
        <v>57</v>
      </c>
      <c r="C23" s="22">
        <v>2013</v>
      </c>
      <c r="D23" s="72">
        <v>9.9</v>
      </c>
      <c r="E23" s="48">
        <v>0.39494949494949505</v>
      </c>
      <c r="F23" s="73">
        <v>5.99</v>
      </c>
      <c r="G23" s="73"/>
      <c r="H23" s="26"/>
      <c r="I23" s="32">
        <f>H23*6*F23</f>
        <v>0</v>
      </c>
      <c r="J23" s="15"/>
      <c r="K23" s="27">
        <f>K22+1</f>
        <v>67</v>
      </c>
      <c r="L23" s="34" t="s">
        <v>58</v>
      </c>
      <c r="M23" s="35">
        <v>2012</v>
      </c>
      <c r="N23" s="64">
        <v>8.9</v>
      </c>
      <c r="O23" s="49">
        <v>0.326966292134831</v>
      </c>
      <c r="P23" s="65">
        <v>5.99</v>
      </c>
      <c r="Q23" s="39"/>
      <c r="R23" s="32">
        <f>Q23*6*P23</f>
        <v>0</v>
      </c>
      <c r="S23" s="74"/>
    </row>
    <row r="24" spans="1:18" ht="15" customHeight="1">
      <c r="A24" s="75">
        <f>A23+1</f>
        <v>20</v>
      </c>
      <c r="B24" s="34" t="s">
        <v>59</v>
      </c>
      <c r="C24" s="35">
        <v>2013</v>
      </c>
      <c r="D24" s="36">
        <v>12.9</v>
      </c>
      <c r="E24" s="40">
        <v>0.38062015503876</v>
      </c>
      <c r="F24" s="38">
        <v>7.95</v>
      </c>
      <c r="G24" s="38"/>
      <c r="H24" s="39"/>
      <c r="I24" s="32">
        <f>H24*6*F24</f>
        <v>0</v>
      </c>
      <c r="J24" s="15"/>
      <c r="K24" s="27">
        <f>K23+1</f>
        <v>68</v>
      </c>
      <c r="L24" s="28" t="s">
        <v>60</v>
      </c>
      <c r="M24" s="22">
        <v>2010</v>
      </c>
      <c r="N24" s="29">
        <v>12.95</v>
      </c>
      <c r="O24" s="46">
        <v>0.46023166023166</v>
      </c>
      <c r="P24" s="31">
        <v>6.99</v>
      </c>
      <c r="Q24" s="26"/>
      <c r="R24" s="32">
        <f>Q24*6*P24</f>
        <v>0</v>
      </c>
    </row>
    <row r="25" spans="1:18" ht="15" customHeight="1">
      <c r="A25" s="76">
        <f>A24+1</f>
        <v>21</v>
      </c>
      <c r="B25" s="57" t="s">
        <v>61</v>
      </c>
      <c r="C25" s="58">
        <v>2013</v>
      </c>
      <c r="D25" s="77">
        <v>17.9</v>
      </c>
      <c r="E25" s="60">
        <v>0.441899441340782</v>
      </c>
      <c r="F25" s="78">
        <v>9.95</v>
      </c>
      <c r="G25" s="78"/>
      <c r="H25" s="62"/>
      <c r="I25" s="78">
        <f>H25*6*F25</f>
        <v>0</v>
      </c>
      <c r="J25" s="15"/>
      <c r="K25" s="27">
        <f>K24+1</f>
        <v>69</v>
      </c>
      <c r="L25" s="34" t="s">
        <v>62</v>
      </c>
      <c r="M25" s="35">
        <v>2011</v>
      </c>
      <c r="N25" s="64">
        <v>9.95</v>
      </c>
      <c r="O25" s="49">
        <v>0.29748743718593</v>
      </c>
      <c r="P25" s="65">
        <v>6.99</v>
      </c>
      <c r="Q25" s="39"/>
      <c r="R25" s="32">
        <f>Q25*6*P25</f>
        <v>0</v>
      </c>
    </row>
    <row r="26" spans="1:18" ht="15" customHeight="1">
      <c r="A26" s="12"/>
      <c r="B26" s="13" t="s">
        <v>63</v>
      </c>
      <c r="C26" s="13"/>
      <c r="D26" s="13"/>
      <c r="E26" s="13"/>
      <c r="F26" s="13"/>
      <c r="G26" s="13"/>
      <c r="H26" s="70"/>
      <c r="I26" s="14"/>
      <c r="J26" s="15"/>
      <c r="K26" s="27">
        <f>K25+1</f>
        <v>70</v>
      </c>
      <c r="L26" s="28" t="s">
        <v>64</v>
      </c>
      <c r="M26" s="22">
        <v>2011</v>
      </c>
      <c r="N26" s="29">
        <v>11.9</v>
      </c>
      <c r="O26" s="48">
        <v>0.41260504201680703</v>
      </c>
      <c r="P26" s="31">
        <v>6.99</v>
      </c>
      <c r="Q26" s="26"/>
      <c r="R26" s="32">
        <f>Q26*6*P26</f>
        <v>0</v>
      </c>
    </row>
    <row r="27" spans="1:18" ht="15" customHeight="1">
      <c r="A27" s="79">
        <f>A25+1</f>
        <v>22</v>
      </c>
      <c r="B27" s="80" t="s">
        <v>65</v>
      </c>
      <c r="C27" s="81" t="s">
        <v>16</v>
      </c>
      <c r="D27" s="82">
        <v>7.95</v>
      </c>
      <c r="E27" s="83">
        <v>0.49811320754717</v>
      </c>
      <c r="F27" s="84">
        <v>3.99</v>
      </c>
      <c r="G27" s="84"/>
      <c r="H27" s="55"/>
      <c r="I27" s="85">
        <f>H27*6*F27</f>
        <v>0</v>
      </c>
      <c r="J27" s="15"/>
      <c r="K27" s="27">
        <f>K26+1</f>
        <v>71</v>
      </c>
      <c r="L27" s="34" t="s">
        <v>66</v>
      </c>
      <c r="M27" s="35">
        <v>2012</v>
      </c>
      <c r="N27" s="64">
        <v>13.9</v>
      </c>
      <c r="O27" s="40">
        <v>0.42517985611510806</v>
      </c>
      <c r="P27" s="65">
        <v>7.99</v>
      </c>
      <c r="Q27" s="86"/>
      <c r="R27" s="32">
        <f>Q27*6*P27</f>
        <v>0</v>
      </c>
    </row>
    <row r="28" spans="1:18" ht="15" customHeight="1">
      <c r="A28" s="76">
        <f>A27+1</f>
        <v>23</v>
      </c>
      <c r="B28" s="57" t="s">
        <v>67</v>
      </c>
      <c r="C28" s="58">
        <v>2013</v>
      </c>
      <c r="D28" s="77">
        <v>6.95</v>
      </c>
      <c r="E28" s="87">
        <v>0.42589928057554</v>
      </c>
      <c r="F28" s="78">
        <v>3.99</v>
      </c>
      <c r="G28" s="78"/>
      <c r="H28" s="62"/>
      <c r="I28" s="78">
        <f>H28*6*F28</f>
        <v>0</v>
      </c>
      <c r="J28" s="15"/>
      <c r="K28" s="27">
        <f>K27+1</f>
        <v>72</v>
      </c>
      <c r="L28" s="28" t="s">
        <v>68</v>
      </c>
      <c r="M28" s="88" t="s">
        <v>69</v>
      </c>
      <c r="N28" s="29">
        <v>13.9</v>
      </c>
      <c r="O28" s="46">
        <v>0.42517985611510806</v>
      </c>
      <c r="P28" s="31">
        <v>7.99</v>
      </c>
      <c r="Q28" s="26"/>
      <c r="R28" s="32">
        <f>Q28*6*P28</f>
        <v>0</v>
      </c>
    </row>
    <row r="29" spans="1:18" ht="15" customHeight="1">
      <c r="A29" s="75">
        <f>A28+1</f>
        <v>24</v>
      </c>
      <c r="B29" s="34" t="s">
        <v>70</v>
      </c>
      <c r="C29" s="35" t="s">
        <v>16</v>
      </c>
      <c r="D29" s="36">
        <v>7.95</v>
      </c>
      <c r="E29" s="37">
        <v>0.49811320754717</v>
      </c>
      <c r="F29" s="38">
        <v>3.99</v>
      </c>
      <c r="G29" s="38"/>
      <c r="H29" s="39"/>
      <c r="I29" s="25">
        <f>H29*6*F29</f>
        <v>0</v>
      </c>
      <c r="J29" s="15"/>
      <c r="K29" s="27">
        <f>K28+1</f>
        <v>73</v>
      </c>
      <c r="L29" s="34" t="s">
        <v>71</v>
      </c>
      <c r="M29" s="35">
        <v>2011</v>
      </c>
      <c r="N29" s="64">
        <v>16.9</v>
      </c>
      <c r="O29" s="40">
        <v>0.470414201183432</v>
      </c>
      <c r="P29" s="65">
        <v>8.95</v>
      </c>
      <c r="Q29" s="39"/>
      <c r="R29" s="32">
        <f>Q29*6*P29</f>
        <v>0</v>
      </c>
    </row>
    <row r="30" spans="1:18" ht="15" customHeight="1">
      <c r="A30" s="71">
        <f>A29+1</f>
        <v>25</v>
      </c>
      <c r="B30" s="28" t="s">
        <v>72</v>
      </c>
      <c r="C30" s="22">
        <v>2013</v>
      </c>
      <c r="D30" s="23">
        <v>8.9</v>
      </c>
      <c r="E30" s="46">
        <v>0.43932584269662905</v>
      </c>
      <c r="F30" s="25">
        <v>4.99</v>
      </c>
      <c r="G30" s="25"/>
      <c r="H30" s="26"/>
      <c r="I30" s="32">
        <f>H30*6*F30</f>
        <v>0</v>
      </c>
      <c r="J30" s="15"/>
      <c r="K30" s="27">
        <f>K29+1</f>
        <v>74</v>
      </c>
      <c r="L30" s="28" t="s">
        <v>73</v>
      </c>
      <c r="M30" s="22" t="s">
        <v>19</v>
      </c>
      <c r="N30" s="29">
        <v>17.9</v>
      </c>
      <c r="O30" s="46">
        <v>0.385474860335195</v>
      </c>
      <c r="P30" s="31">
        <v>11</v>
      </c>
      <c r="Q30" s="26"/>
      <c r="R30" s="32">
        <f>Q30*6*P30</f>
        <v>0</v>
      </c>
    </row>
    <row r="31" spans="1:18" ht="15" customHeight="1">
      <c r="A31" s="75">
        <f>A30+1</f>
        <v>26</v>
      </c>
      <c r="B31" s="34" t="s">
        <v>74</v>
      </c>
      <c r="C31" s="35">
        <v>2010</v>
      </c>
      <c r="D31" s="36">
        <v>7.95</v>
      </c>
      <c r="E31" s="40">
        <v>0.37232704402515704</v>
      </c>
      <c r="F31" s="38">
        <v>4.99</v>
      </c>
      <c r="G31" s="38"/>
      <c r="H31" s="39"/>
      <c r="I31" s="32">
        <f>H31*6*F31</f>
        <v>0</v>
      </c>
      <c r="J31" s="15"/>
      <c r="K31" s="27">
        <f>K30+1</f>
        <v>75</v>
      </c>
      <c r="L31" s="34" t="s">
        <v>75</v>
      </c>
      <c r="M31" s="35">
        <v>2005</v>
      </c>
      <c r="N31" s="64">
        <v>21.9</v>
      </c>
      <c r="O31" s="40">
        <v>0.27168949771689505</v>
      </c>
      <c r="P31" s="38">
        <v>15.95</v>
      </c>
      <c r="Q31" s="39"/>
      <c r="R31" s="32">
        <f>Q31*6*P31</f>
        <v>0</v>
      </c>
    </row>
    <row r="32" spans="1:18" ht="15" customHeight="1">
      <c r="A32" s="71">
        <f>A31+1</f>
        <v>27</v>
      </c>
      <c r="B32" s="28" t="s">
        <v>76</v>
      </c>
      <c r="C32" s="22">
        <v>2011</v>
      </c>
      <c r="D32" s="23">
        <v>9.95</v>
      </c>
      <c r="E32" s="30">
        <v>0.498492462311558</v>
      </c>
      <c r="F32" s="25">
        <v>4.99</v>
      </c>
      <c r="G32" s="25"/>
      <c r="H32" s="26"/>
      <c r="I32" s="32">
        <f>H32*6*F32</f>
        <v>0</v>
      </c>
      <c r="J32" s="15"/>
      <c r="K32" s="12"/>
      <c r="L32" s="13" t="s">
        <v>77</v>
      </c>
      <c r="M32" s="13"/>
      <c r="N32" s="13"/>
      <c r="O32" s="13"/>
      <c r="P32" s="13"/>
      <c r="Q32" s="70"/>
      <c r="R32" s="14"/>
    </row>
    <row r="33" spans="1:18" ht="15" customHeight="1">
      <c r="A33" s="75">
        <f>A32+1</f>
        <v>28</v>
      </c>
      <c r="B33" s="34" t="s">
        <v>78</v>
      </c>
      <c r="C33" s="35" t="s">
        <v>45</v>
      </c>
      <c r="D33" s="36">
        <v>8.95</v>
      </c>
      <c r="E33" s="40">
        <v>0.385474860335195</v>
      </c>
      <c r="F33" s="38">
        <v>5.5</v>
      </c>
      <c r="G33" s="38"/>
      <c r="H33" s="39"/>
      <c r="I33" s="32">
        <f>H33*6*F33</f>
        <v>0</v>
      </c>
      <c r="J33" s="15"/>
      <c r="K33" s="33">
        <f>K31+1</f>
        <v>76</v>
      </c>
      <c r="L33" s="34" t="s">
        <v>79</v>
      </c>
      <c r="M33" s="35">
        <v>2012</v>
      </c>
      <c r="N33" s="64">
        <v>7.95</v>
      </c>
      <c r="O33" s="67">
        <v>0.623899371069182</v>
      </c>
      <c r="P33" s="65">
        <v>2.99</v>
      </c>
      <c r="Q33" s="39"/>
      <c r="R33" s="32">
        <f>Q33*6*P33</f>
        <v>0</v>
      </c>
    </row>
    <row r="34" spans="1:18" ht="15" customHeight="1">
      <c r="A34" s="71">
        <f>A33+1</f>
        <v>29</v>
      </c>
      <c r="B34" s="28" t="s">
        <v>80</v>
      </c>
      <c r="C34" s="22">
        <v>2013</v>
      </c>
      <c r="D34" s="23">
        <v>9.5</v>
      </c>
      <c r="E34" s="48">
        <v>0.421052631578947</v>
      </c>
      <c r="F34" s="25">
        <v>5.5</v>
      </c>
      <c r="G34" s="25"/>
      <c r="H34" s="26"/>
      <c r="I34" s="32">
        <f>H34*6*F34</f>
        <v>0</v>
      </c>
      <c r="J34" s="15"/>
      <c r="K34" s="89">
        <f>K33+1</f>
        <v>77</v>
      </c>
      <c r="L34" s="90" t="s">
        <v>81</v>
      </c>
      <c r="M34" s="91">
        <v>2013</v>
      </c>
      <c r="N34" s="92">
        <v>8.9</v>
      </c>
      <c r="O34" s="93">
        <v>0.326966292134831</v>
      </c>
      <c r="P34" s="94">
        <v>5.99</v>
      </c>
      <c r="Q34" s="95"/>
      <c r="R34" s="96">
        <f>Q34*6*P34</f>
        <v>0</v>
      </c>
    </row>
    <row r="35" spans="1:18" ht="15" customHeight="1">
      <c r="A35" s="75">
        <f>A34+1</f>
        <v>30</v>
      </c>
      <c r="B35" s="34" t="s">
        <v>82</v>
      </c>
      <c r="C35" s="35">
        <v>2013</v>
      </c>
      <c r="D35" s="36">
        <v>9.9</v>
      </c>
      <c r="E35" s="40">
        <v>0.39494949494949505</v>
      </c>
      <c r="F35" s="38">
        <v>5.99</v>
      </c>
      <c r="G35" s="38"/>
      <c r="H35" s="39"/>
      <c r="I35" s="32">
        <f>H35*6*F35</f>
        <v>0</v>
      </c>
      <c r="J35" s="15"/>
      <c r="K35" s="97"/>
      <c r="L35" s="98" t="s">
        <v>83</v>
      </c>
      <c r="M35" s="97"/>
      <c r="N35" s="99"/>
      <c r="O35" s="97"/>
      <c r="P35" s="99"/>
      <c r="Q35" s="100"/>
      <c r="R35" s="101"/>
    </row>
    <row r="36" spans="1:18" ht="14.25">
      <c r="A36" s="102">
        <f>A35+1</f>
        <v>31</v>
      </c>
      <c r="B36" s="103" t="s">
        <v>84</v>
      </c>
      <c r="C36" s="91">
        <v>2011</v>
      </c>
      <c r="D36" s="104">
        <v>11</v>
      </c>
      <c r="E36" s="105">
        <v>0.364545454545454</v>
      </c>
      <c r="F36" s="96">
        <v>6.99</v>
      </c>
      <c r="G36" s="96"/>
      <c r="H36" s="95"/>
      <c r="I36" s="96">
        <f>H36*6*F36</f>
        <v>0</v>
      </c>
      <c r="J36" s="15"/>
      <c r="K36" s="33">
        <f>K34+1</f>
        <v>78</v>
      </c>
      <c r="L36" s="34" t="s">
        <v>85</v>
      </c>
      <c r="M36" s="35">
        <v>2012</v>
      </c>
      <c r="N36" s="36">
        <v>4.99</v>
      </c>
      <c r="O36" s="40">
        <v>0.400801603206413</v>
      </c>
      <c r="P36" s="38">
        <v>2.99</v>
      </c>
      <c r="Q36" s="86"/>
      <c r="R36" s="32">
        <f>Q36*6*P36</f>
        <v>0</v>
      </c>
    </row>
    <row r="37" spans="1:18" ht="14.25">
      <c r="A37" s="76"/>
      <c r="B37" s="106"/>
      <c r="C37" s="58"/>
      <c r="D37" s="78"/>
      <c r="E37" s="60"/>
      <c r="F37" s="78"/>
      <c r="G37" s="78"/>
      <c r="H37" s="62"/>
      <c r="I37" s="78"/>
      <c r="J37" s="15"/>
      <c r="K37" s="27">
        <f>K36+1</f>
        <v>79</v>
      </c>
      <c r="L37" s="41" t="s">
        <v>86</v>
      </c>
      <c r="M37" s="42">
        <v>2013</v>
      </c>
      <c r="N37" s="23">
        <v>6.99</v>
      </c>
      <c r="O37" s="44">
        <v>0.429184549356223</v>
      </c>
      <c r="P37" s="107">
        <v>3.99</v>
      </c>
      <c r="Q37" s="45"/>
      <c r="R37" s="32">
        <f>Q37*6*P37</f>
        <v>0</v>
      </c>
    </row>
    <row r="38" spans="1:18" ht="15" customHeight="1">
      <c r="A38" s="75">
        <f>A36+1</f>
        <v>32</v>
      </c>
      <c r="B38" s="34" t="s">
        <v>87</v>
      </c>
      <c r="C38" s="35">
        <v>2010</v>
      </c>
      <c r="D38" s="36">
        <v>12.9</v>
      </c>
      <c r="E38" s="40">
        <v>0.41860465116279105</v>
      </c>
      <c r="F38" s="38">
        <v>7.5</v>
      </c>
      <c r="G38" s="38"/>
      <c r="H38" s="39"/>
      <c r="I38" s="32">
        <f>H38*6*F38</f>
        <v>0</v>
      </c>
      <c r="J38" s="15"/>
      <c r="K38" s="27">
        <f>K37+1</f>
        <v>80</v>
      </c>
      <c r="L38" s="34" t="s">
        <v>88</v>
      </c>
      <c r="M38" s="35">
        <v>2012</v>
      </c>
      <c r="N38" s="36">
        <v>6.99</v>
      </c>
      <c r="O38" s="40">
        <v>0.429184549356223</v>
      </c>
      <c r="P38" s="65">
        <v>3.99</v>
      </c>
      <c r="Q38" s="39"/>
      <c r="R38" s="32">
        <f>Q38*6*P38</f>
        <v>0</v>
      </c>
    </row>
    <row r="39" spans="1:18" ht="14.25">
      <c r="A39" s="102">
        <f>A38+1</f>
        <v>33</v>
      </c>
      <c r="B39" s="103" t="s">
        <v>89</v>
      </c>
      <c r="C39" s="91" t="s">
        <v>90</v>
      </c>
      <c r="D39" s="104">
        <v>12</v>
      </c>
      <c r="E39" s="93">
        <v>0.334166666666667</v>
      </c>
      <c r="F39" s="96">
        <v>7.99</v>
      </c>
      <c r="G39" s="96"/>
      <c r="H39" s="95"/>
      <c r="I39" s="108">
        <f>H39*6*F39</f>
        <v>0</v>
      </c>
      <c r="J39" s="15"/>
      <c r="K39" s="27">
        <f>K38+1</f>
        <v>81</v>
      </c>
      <c r="L39" s="28" t="s">
        <v>91</v>
      </c>
      <c r="M39" s="22">
        <v>2012</v>
      </c>
      <c r="N39" s="23">
        <v>5.95</v>
      </c>
      <c r="O39" s="109">
        <v>0.329411764705882</v>
      </c>
      <c r="P39" s="31">
        <v>3.99</v>
      </c>
      <c r="Q39" s="26"/>
      <c r="R39" s="32">
        <f>Q39*6*P39</f>
        <v>0</v>
      </c>
    </row>
    <row r="40" spans="1:18" ht="14.25">
      <c r="A40" s="76"/>
      <c r="B40" s="110" t="s">
        <v>92</v>
      </c>
      <c r="C40" s="58"/>
      <c r="D40" s="78"/>
      <c r="E40" s="111"/>
      <c r="F40" s="78"/>
      <c r="G40" s="78"/>
      <c r="H40" s="62"/>
      <c r="I40" s="63"/>
      <c r="J40" s="15"/>
      <c r="K40" s="27">
        <f>K39+1</f>
        <v>82</v>
      </c>
      <c r="L40" s="34" t="s">
        <v>93</v>
      </c>
      <c r="M40" s="112" t="s">
        <v>94</v>
      </c>
      <c r="N40" s="36">
        <v>7.95</v>
      </c>
      <c r="O40" s="37">
        <v>0.49811320754717</v>
      </c>
      <c r="P40" s="65">
        <v>3.99</v>
      </c>
      <c r="Q40" s="39"/>
      <c r="R40" s="32">
        <f>Q40*6*P40</f>
        <v>0</v>
      </c>
    </row>
    <row r="41" spans="1:18" ht="15" customHeight="1">
      <c r="A41" s="75">
        <f>A39+1</f>
        <v>34</v>
      </c>
      <c r="B41" s="34" t="s">
        <v>95</v>
      </c>
      <c r="C41" s="35">
        <v>2013</v>
      </c>
      <c r="D41" s="36">
        <v>15.9</v>
      </c>
      <c r="E41" s="67">
        <v>0.5</v>
      </c>
      <c r="F41" s="38">
        <v>7.95</v>
      </c>
      <c r="G41" s="38"/>
      <c r="H41" s="39"/>
      <c r="I41" s="32">
        <f>H41*6*F41</f>
        <v>0</v>
      </c>
      <c r="J41" s="15"/>
      <c r="K41" s="27">
        <f>K40+1</f>
        <v>83</v>
      </c>
      <c r="L41" s="28" t="s">
        <v>96</v>
      </c>
      <c r="M41" s="22">
        <v>2013</v>
      </c>
      <c r="N41" s="23">
        <v>6.99</v>
      </c>
      <c r="O41" s="109">
        <v>0.429184549356223</v>
      </c>
      <c r="P41" s="31">
        <v>3.99</v>
      </c>
      <c r="Q41" s="26"/>
      <c r="R41" s="32">
        <f>Q41*6*P41</f>
        <v>0</v>
      </c>
    </row>
    <row r="42" spans="1:18" ht="15" customHeight="1">
      <c r="A42" s="71">
        <f>A41+1</f>
        <v>35</v>
      </c>
      <c r="B42" s="28" t="s">
        <v>97</v>
      </c>
      <c r="C42" s="22">
        <v>2011</v>
      </c>
      <c r="D42" s="23">
        <v>14.9</v>
      </c>
      <c r="E42" s="48">
        <v>0.46644295302013405</v>
      </c>
      <c r="F42" s="25">
        <v>7.95</v>
      </c>
      <c r="G42" s="25"/>
      <c r="H42" s="26"/>
      <c r="I42" s="25">
        <f>H42*6*F42</f>
        <v>0</v>
      </c>
      <c r="J42" s="15"/>
      <c r="K42" s="27">
        <f>K41+1</f>
        <v>84</v>
      </c>
      <c r="L42" s="34" t="s">
        <v>98</v>
      </c>
      <c r="M42" s="35">
        <v>2013</v>
      </c>
      <c r="N42" s="36">
        <v>9.9</v>
      </c>
      <c r="O42" s="37">
        <v>0.596969696969697</v>
      </c>
      <c r="P42" s="65">
        <v>3.99</v>
      </c>
      <c r="Q42" s="39"/>
      <c r="R42" s="32">
        <f>Q42*6*P42</f>
        <v>0</v>
      </c>
    </row>
    <row r="43" spans="1:18" ht="15" customHeight="1">
      <c r="A43" s="75">
        <f>A42+1</f>
        <v>36</v>
      </c>
      <c r="B43" s="34" t="s">
        <v>99</v>
      </c>
      <c r="C43" s="35">
        <v>2011</v>
      </c>
      <c r="D43" s="36">
        <v>14.9</v>
      </c>
      <c r="E43" s="49">
        <v>0.42953020134228204</v>
      </c>
      <c r="F43" s="38">
        <v>8.5</v>
      </c>
      <c r="G43" s="38"/>
      <c r="H43" s="39"/>
      <c r="I43" s="32">
        <f>H43*6*F43</f>
        <v>0</v>
      </c>
      <c r="J43" s="15"/>
      <c r="K43" s="27">
        <f>K42+1</f>
        <v>85</v>
      </c>
      <c r="L43" s="28" t="s">
        <v>100</v>
      </c>
      <c r="M43" s="22">
        <v>2012</v>
      </c>
      <c r="N43" s="23">
        <v>8.9</v>
      </c>
      <c r="O43" s="109">
        <v>0.43932584269662905</v>
      </c>
      <c r="P43" s="31">
        <v>4.99</v>
      </c>
      <c r="Q43" s="26"/>
      <c r="R43" s="32">
        <f>Q43*6*P43</f>
        <v>0</v>
      </c>
    </row>
    <row r="44" spans="1:18" ht="15" customHeight="1">
      <c r="A44" s="71">
        <f>A43+1</f>
        <v>37</v>
      </c>
      <c r="B44" s="28" t="s">
        <v>101</v>
      </c>
      <c r="C44" s="22">
        <v>2011</v>
      </c>
      <c r="D44" s="23">
        <v>15.9</v>
      </c>
      <c r="E44" s="48">
        <v>0.43459119496855403</v>
      </c>
      <c r="F44" s="25">
        <v>8.99</v>
      </c>
      <c r="G44" s="25"/>
      <c r="H44" s="26"/>
      <c r="I44" s="32">
        <f>H44*6*F44</f>
        <v>0</v>
      </c>
      <c r="J44" s="15"/>
      <c r="K44" s="27">
        <f>K43+1</f>
        <v>86</v>
      </c>
      <c r="L44" s="34" t="s">
        <v>102</v>
      </c>
      <c r="M44" s="35">
        <v>2013</v>
      </c>
      <c r="N44" s="36">
        <v>11.99</v>
      </c>
      <c r="O44" s="37">
        <v>0.5004170141784821</v>
      </c>
      <c r="P44" s="65">
        <v>5.99</v>
      </c>
      <c r="Q44" s="39"/>
      <c r="R44" s="32">
        <f>Q44*6*P44</f>
        <v>0</v>
      </c>
    </row>
    <row r="45" spans="1:18" ht="15" customHeight="1">
      <c r="A45" s="75">
        <f>A44+1</f>
        <v>38</v>
      </c>
      <c r="B45" s="34" t="s">
        <v>103</v>
      </c>
      <c r="C45" s="35">
        <v>2011</v>
      </c>
      <c r="D45" s="36">
        <v>15.95</v>
      </c>
      <c r="E45" s="49">
        <v>0.373667711598746</v>
      </c>
      <c r="F45" s="38">
        <v>9.99</v>
      </c>
      <c r="G45" s="38"/>
      <c r="H45" s="39"/>
      <c r="I45" s="32">
        <f>H45*6*F45</f>
        <v>0</v>
      </c>
      <c r="J45" s="15"/>
      <c r="K45" s="12"/>
      <c r="L45" s="13" t="s">
        <v>104</v>
      </c>
      <c r="M45" s="13"/>
      <c r="N45" s="13"/>
      <c r="O45" s="13"/>
      <c r="P45" s="13"/>
      <c r="Q45" s="70"/>
      <c r="R45" s="14"/>
    </row>
    <row r="46" spans="1:18" ht="15" customHeight="1">
      <c r="A46" s="71">
        <f>A45+1</f>
        <v>39</v>
      </c>
      <c r="B46" s="28" t="s">
        <v>105</v>
      </c>
      <c r="C46" s="22" t="s">
        <v>19</v>
      </c>
      <c r="D46" s="23">
        <v>17.9</v>
      </c>
      <c r="E46" s="48">
        <v>0.335195530726257</v>
      </c>
      <c r="F46" s="25">
        <v>11.9</v>
      </c>
      <c r="G46" s="25"/>
      <c r="H46" s="26"/>
      <c r="I46" s="25">
        <f>H46*6*F46</f>
        <v>0</v>
      </c>
      <c r="J46" s="15"/>
      <c r="K46" s="27">
        <f>K44+1</f>
        <v>87</v>
      </c>
      <c r="L46" s="28" t="s">
        <v>106</v>
      </c>
      <c r="M46" s="22">
        <v>2013</v>
      </c>
      <c r="N46" s="23">
        <v>5.95</v>
      </c>
      <c r="O46" s="48">
        <v>0.396638655462185</v>
      </c>
      <c r="P46" s="31">
        <v>3.59</v>
      </c>
      <c r="Q46" s="26"/>
      <c r="R46" s="32">
        <f>Q46*6*P46</f>
        <v>0</v>
      </c>
    </row>
    <row r="47" spans="1:18" ht="15" customHeight="1">
      <c r="A47" s="75">
        <f>A46+1</f>
        <v>40</v>
      </c>
      <c r="B47" s="113" t="s">
        <v>107</v>
      </c>
      <c r="C47" s="35">
        <v>2011</v>
      </c>
      <c r="D47" s="64">
        <v>18.9</v>
      </c>
      <c r="E47" s="40">
        <v>0.31481481481481505</v>
      </c>
      <c r="F47" s="65">
        <v>12.95</v>
      </c>
      <c r="G47" s="65"/>
      <c r="H47" s="39"/>
      <c r="I47" s="32">
        <f>H47*6*F47</f>
        <v>0</v>
      </c>
      <c r="J47" s="15"/>
      <c r="K47" s="33">
        <f>K46+1</f>
        <v>88</v>
      </c>
      <c r="L47" s="34" t="s">
        <v>108</v>
      </c>
      <c r="M47" s="35">
        <v>2013</v>
      </c>
      <c r="N47" s="36">
        <v>7.95</v>
      </c>
      <c r="O47" s="37">
        <v>0.49811320754717</v>
      </c>
      <c r="P47" s="65">
        <v>3.99</v>
      </c>
      <c r="Q47" s="39"/>
      <c r="R47" s="32">
        <f>Q47*6*P47</f>
        <v>0</v>
      </c>
    </row>
    <row r="48" spans="1:18" ht="15" customHeight="1">
      <c r="A48" s="71">
        <f>A47+1</f>
        <v>41</v>
      </c>
      <c r="B48" s="114" t="s">
        <v>109</v>
      </c>
      <c r="C48" s="22">
        <v>2010</v>
      </c>
      <c r="D48" s="29">
        <v>21.9</v>
      </c>
      <c r="E48" s="48">
        <v>0.40867579908675805</v>
      </c>
      <c r="F48" s="31">
        <v>12.95</v>
      </c>
      <c r="G48" s="31"/>
      <c r="H48" s="26"/>
      <c r="I48" s="32">
        <f>H48*6*F48</f>
        <v>0</v>
      </c>
      <c r="J48" s="15"/>
      <c r="K48" s="115">
        <f>K47+1</f>
        <v>89</v>
      </c>
      <c r="L48" s="116" t="s">
        <v>110</v>
      </c>
      <c r="M48" s="117" t="s">
        <v>19</v>
      </c>
      <c r="N48" s="118">
        <v>7.95</v>
      </c>
      <c r="O48" s="119">
        <v>0.433962264150943</v>
      </c>
      <c r="P48" s="120">
        <v>4.5</v>
      </c>
      <c r="Q48" s="121"/>
      <c r="R48" s="122">
        <f>Q48*6*P48</f>
        <v>0</v>
      </c>
    </row>
    <row r="49" spans="1:18" ht="15" customHeight="1">
      <c r="A49" s="75">
        <f>A48+1</f>
        <v>42</v>
      </c>
      <c r="B49" s="34" t="s">
        <v>111</v>
      </c>
      <c r="C49" s="35">
        <v>2011</v>
      </c>
      <c r="D49" s="36">
        <v>21.9</v>
      </c>
      <c r="E49" s="49">
        <v>0.31735159817351605</v>
      </c>
      <c r="F49" s="38">
        <v>14.95</v>
      </c>
      <c r="G49" s="38"/>
      <c r="H49" s="39"/>
      <c r="I49" s="32">
        <f>H49*6*F49</f>
        <v>0</v>
      </c>
      <c r="J49" s="15"/>
      <c r="K49" s="123">
        <f>K48+1</f>
        <v>90</v>
      </c>
      <c r="L49" s="124" t="s">
        <v>112</v>
      </c>
      <c r="M49" s="125" t="s">
        <v>16</v>
      </c>
      <c r="N49" s="126">
        <v>5.9</v>
      </c>
      <c r="O49" s="127">
        <v>0.32372881355932204</v>
      </c>
      <c r="P49" s="128">
        <v>3.99</v>
      </c>
      <c r="Q49" s="129"/>
      <c r="R49" s="63">
        <f>Q49*6*P49</f>
        <v>0</v>
      </c>
    </row>
    <row r="50" spans="1:18" ht="15" customHeight="1">
      <c r="A50" s="71">
        <f>A49+1</f>
        <v>43</v>
      </c>
      <c r="B50" s="28" t="s">
        <v>113</v>
      </c>
      <c r="C50" s="22">
        <v>2011</v>
      </c>
      <c r="D50" s="23">
        <v>21.9</v>
      </c>
      <c r="E50" s="48">
        <v>0.273972602739726</v>
      </c>
      <c r="F50" s="25">
        <v>15.9</v>
      </c>
      <c r="G50" s="25"/>
      <c r="H50" s="26"/>
      <c r="I50" s="25">
        <f>H50*6*F50</f>
        <v>0</v>
      </c>
      <c r="J50" s="15"/>
      <c r="K50" s="89">
        <f>K49+1</f>
        <v>91</v>
      </c>
      <c r="L50" s="130" t="s">
        <v>114</v>
      </c>
      <c r="M50" s="91">
        <v>2013</v>
      </c>
      <c r="N50" s="104">
        <v>7.95</v>
      </c>
      <c r="O50" s="131">
        <v>0.49811320754717</v>
      </c>
      <c r="P50" s="96">
        <v>3.99</v>
      </c>
      <c r="Q50" s="95"/>
      <c r="R50" s="32">
        <f>Q50*6*P50</f>
        <v>0</v>
      </c>
    </row>
    <row r="51" spans="1:18" ht="15" customHeight="1">
      <c r="A51" s="75">
        <f>A50+1</f>
        <v>44</v>
      </c>
      <c r="B51" s="34" t="s">
        <v>115</v>
      </c>
      <c r="C51" s="35" t="s">
        <v>116</v>
      </c>
      <c r="D51" s="64">
        <v>19.9</v>
      </c>
      <c r="E51" s="49">
        <v>0.148241206030151</v>
      </c>
      <c r="F51" s="65">
        <v>16.95</v>
      </c>
      <c r="G51" s="65"/>
      <c r="H51" s="39"/>
      <c r="I51" s="32">
        <f>H51*6*F51</f>
        <v>0</v>
      </c>
      <c r="J51" s="15"/>
      <c r="K51" s="132">
        <f>K50+1</f>
        <v>92</v>
      </c>
      <c r="L51" s="34" t="s">
        <v>117</v>
      </c>
      <c r="M51" s="35" t="s">
        <v>16</v>
      </c>
      <c r="N51" s="36">
        <v>11.9</v>
      </c>
      <c r="O51" s="37">
        <v>0.49663865546218505</v>
      </c>
      <c r="P51" s="65">
        <v>5.99</v>
      </c>
      <c r="Q51" s="39"/>
      <c r="R51" s="32">
        <f>Q51*6*P51</f>
        <v>0</v>
      </c>
    </row>
    <row r="52" spans="1:18" ht="15" customHeight="1">
      <c r="A52" s="71">
        <f>A51+1</f>
        <v>45</v>
      </c>
      <c r="B52" s="28" t="s">
        <v>118</v>
      </c>
      <c r="C52" s="68">
        <v>2010</v>
      </c>
      <c r="D52" s="29">
        <v>29.9</v>
      </c>
      <c r="E52" s="46">
        <v>0.433110367892977</v>
      </c>
      <c r="F52" s="31">
        <v>16.95</v>
      </c>
      <c r="G52" s="31"/>
      <c r="H52" s="69"/>
      <c r="I52" s="32">
        <f>H52*6*F52</f>
        <v>0</v>
      </c>
      <c r="J52" s="15"/>
      <c r="K52" s="89">
        <f>K51+1</f>
        <v>93</v>
      </c>
      <c r="L52" s="28" t="s">
        <v>119</v>
      </c>
      <c r="M52" s="22">
        <v>2012</v>
      </c>
      <c r="N52" s="23">
        <v>13.9</v>
      </c>
      <c r="O52" s="133">
        <v>0.497122302158273</v>
      </c>
      <c r="P52" s="31">
        <v>6.99</v>
      </c>
      <c r="Q52" s="26"/>
      <c r="R52" s="32">
        <f>Q52*6*P52</f>
        <v>0</v>
      </c>
    </row>
    <row r="53" spans="1:18" ht="15" customHeight="1">
      <c r="A53" s="75">
        <f>A52+1</f>
        <v>46</v>
      </c>
      <c r="B53" s="34" t="s">
        <v>120</v>
      </c>
      <c r="C53" s="35" t="s">
        <v>121</v>
      </c>
      <c r="D53" s="64">
        <v>32.9</v>
      </c>
      <c r="E53" s="49">
        <v>0.33434650455927</v>
      </c>
      <c r="F53" s="65">
        <v>21.9</v>
      </c>
      <c r="G53" s="65"/>
      <c r="H53" s="39"/>
      <c r="I53" s="32">
        <f>H53*6*F53</f>
        <v>0</v>
      </c>
      <c r="J53" s="15"/>
      <c r="K53" s="33">
        <f>K52+1</f>
        <v>94</v>
      </c>
      <c r="L53" s="34" t="s">
        <v>122</v>
      </c>
      <c r="M53" s="35" t="s">
        <v>19</v>
      </c>
      <c r="N53" s="36">
        <v>13.9</v>
      </c>
      <c r="O53" s="40">
        <v>0.460431654676259</v>
      </c>
      <c r="P53" s="65">
        <v>7.5</v>
      </c>
      <c r="Q53" s="39"/>
      <c r="R53" s="32">
        <f>Q53*6*P53</f>
        <v>0</v>
      </c>
    </row>
    <row r="54" spans="1:18" ht="15" customHeight="1">
      <c r="A54" s="71">
        <f>A53+1</f>
        <v>47</v>
      </c>
      <c r="B54" s="28" t="s">
        <v>123</v>
      </c>
      <c r="C54" s="68">
        <v>2011</v>
      </c>
      <c r="D54" s="29">
        <v>55</v>
      </c>
      <c r="E54" s="46">
        <v>0.27454545454545504</v>
      </c>
      <c r="F54" s="31">
        <v>39.9</v>
      </c>
      <c r="G54" s="31"/>
      <c r="H54" s="69">
        <v>1</v>
      </c>
      <c r="I54" s="32">
        <f>H54*3*F54</f>
        <v>119.69999999999999</v>
      </c>
      <c r="J54" s="15"/>
      <c r="K54" s="27">
        <f>K53+1</f>
        <v>95</v>
      </c>
      <c r="L54" s="28" t="s">
        <v>124</v>
      </c>
      <c r="M54" s="22">
        <v>2012</v>
      </c>
      <c r="N54" s="23">
        <v>17.9</v>
      </c>
      <c r="O54" s="48">
        <v>0.335195530726257</v>
      </c>
      <c r="P54" s="31">
        <v>11.9</v>
      </c>
      <c r="Q54" s="26"/>
      <c r="R54" s="32">
        <f>Q54*6*P54</f>
        <v>0</v>
      </c>
    </row>
    <row r="55" spans="1:10" ht="15" customHeight="1">
      <c r="A55" s="16"/>
      <c r="B55" s="13" t="s">
        <v>12</v>
      </c>
      <c r="C55" s="17"/>
      <c r="D55" s="17"/>
      <c r="E55" s="17"/>
      <c r="F55" s="17"/>
      <c r="G55" s="17"/>
      <c r="H55" s="18"/>
      <c r="I55" s="19"/>
      <c r="J55" s="99"/>
    </row>
    <row r="56" spans="1:10" ht="15" customHeight="1">
      <c r="A56" s="27">
        <f>A54+1</f>
        <v>48</v>
      </c>
      <c r="B56" s="28" t="s">
        <v>14</v>
      </c>
      <c r="C56" s="22">
        <v>2013</v>
      </c>
      <c r="D56" s="29">
        <v>9.9</v>
      </c>
      <c r="E56" s="30">
        <v>0.49595959595959604</v>
      </c>
      <c r="F56" s="31">
        <v>4.99</v>
      </c>
      <c r="G56" s="31"/>
      <c r="H56" s="26"/>
      <c r="I56" s="32">
        <f>H56*6*F56</f>
        <v>0</v>
      </c>
      <c r="J56" s="99"/>
    </row>
    <row r="57" spans="1:10" ht="15" customHeight="1">
      <c r="A57" s="27">
        <f>A56+1</f>
        <v>49</v>
      </c>
      <c r="B57" s="34" t="s">
        <v>17</v>
      </c>
      <c r="C57" s="35">
        <v>2013</v>
      </c>
      <c r="D57" s="36">
        <v>6.5</v>
      </c>
      <c r="E57" s="40">
        <v>0.461538461538462</v>
      </c>
      <c r="F57" s="38">
        <v>3.5</v>
      </c>
      <c r="G57" s="38"/>
      <c r="H57" s="39"/>
      <c r="I57" s="32">
        <f>H57*6*F57</f>
        <v>0</v>
      </c>
      <c r="J57" s="99"/>
    </row>
    <row r="58" spans="1:10" ht="15" customHeight="1">
      <c r="A58" s="27">
        <f>A57+1</f>
        <v>50</v>
      </c>
      <c r="B58" s="28" t="s">
        <v>20</v>
      </c>
      <c r="C58" s="22">
        <v>2011</v>
      </c>
      <c r="D58" s="29">
        <v>5.95</v>
      </c>
      <c r="E58" s="46">
        <v>0.329411764705882</v>
      </c>
      <c r="F58" s="31">
        <v>3.99</v>
      </c>
      <c r="G58" s="31"/>
      <c r="H58" s="26"/>
      <c r="I58" s="32">
        <f>H58*6*F58</f>
        <v>0</v>
      </c>
      <c r="J58" s="99"/>
    </row>
    <row r="59" spans="1:10" ht="15" customHeight="1">
      <c r="A59" s="27">
        <f>A58+1</f>
        <v>51</v>
      </c>
      <c r="B59" s="34" t="s">
        <v>22</v>
      </c>
      <c r="C59" s="35">
        <v>2013</v>
      </c>
      <c r="D59" s="36">
        <v>6.99</v>
      </c>
      <c r="E59" s="40">
        <v>0.429184549356223</v>
      </c>
      <c r="F59" s="38">
        <v>3.99</v>
      </c>
      <c r="G59" s="38"/>
      <c r="H59" s="39"/>
      <c r="I59" s="32">
        <f>H59*6*F59</f>
        <v>0</v>
      </c>
      <c r="J59" s="99"/>
    </row>
    <row r="60" spans="1:10" ht="15" customHeight="1">
      <c r="A60" s="27">
        <f>A59+1</f>
        <v>52</v>
      </c>
      <c r="B60" s="28" t="s">
        <v>24</v>
      </c>
      <c r="C60" s="22" t="s">
        <v>19</v>
      </c>
      <c r="D60" s="23">
        <v>8.5</v>
      </c>
      <c r="E60" s="48">
        <v>0.41294117647058803</v>
      </c>
      <c r="F60" s="25">
        <v>4.99</v>
      </c>
      <c r="G60" s="25"/>
      <c r="H60" s="26"/>
      <c r="I60" s="32">
        <f>H60*6*F60</f>
        <v>0</v>
      </c>
      <c r="J60" s="99"/>
    </row>
    <row r="61" spans="1:10" ht="15" customHeight="1">
      <c r="A61" s="27">
        <f>A60+1</f>
        <v>53</v>
      </c>
      <c r="B61" s="50" t="s">
        <v>26</v>
      </c>
      <c r="C61" s="51">
        <v>2013</v>
      </c>
      <c r="D61" s="52">
        <v>14.9</v>
      </c>
      <c r="E61" s="53">
        <v>0.33221476510067105</v>
      </c>
      <c r="F61" s="54">
        <v>9.95</v>
      </c>
      <c r="G61" s="54"/>
      <c r="H61" s="55"/>
      <c r="I61" s="56">
        <f>H61*6*F61</f>
        <v>0</v>
      </c>
      <c r="J61" s="99"/>
    </row>
    <row r="62" spans="1:10" ht="15" customHeight="1">
      <c r="A62" s="27">
        <f>A61+1</f>
        <v>54</v>
      </c>
      <c r="B62" s="57" t="s">
        <v>28</v>
      </c>
      <c r="C62" s="58">
        <v>2012</v>
      </c>
      <c r="D62" s="59">
        <v>5.95</v>
      </c>
      <c r="E62" s="60">
        <v>0.49747899159663905</v>
      </c>
      <c r="F62" s="61">
        <v>2.99</v>
      </c>
      <c r="G62" s="61"/>
      <c r="H62" s="62"/>
      <c r="I62" s="63">
        <f>H62*6*F62</f>
        <v>0</v>
      </c>
      <c r="J62" s="99"/>
    </row>
    <row r="63" spans="1:10" ht="15" customHeight="1">
      <c r="A63" s="27">
        <f>A62+1</f>
        <v>55</v>
      </c>
      <c r="B63" s="34" t="s">
        <v>31</v>
      </c>
      <c r="C63" s="35">
        <v>2012</v>
      </c>
      <c r="D63" s="64">
        <v>5.95</v>
      </c>
      <c r="E63" s="49">
        <v>0.41176470588235303</v>
      </c>
      <c r="F63" s="65">
        <v>3.5</v>
      </c>
      <c r="G63" s="65"/>
      <c r="H63" s="66"/>
      <c r="I63" s="32">
        <f>H63*6*F63</f>
        <v>0</v>
      </c>
      <c r="J63" s="99"/>
    </row>
    <row r="64" spans="1:10" ht="15" customHeight="1">
      <c r="A64" s="27">
        <f>A63+1</f>
        <v>56</v>
      </c>
      <c r="B64" s="28" t="s">
        <v>33</v>
      </c>
      <c r="C64" s="22">
        <v>2013</v>
      </c>
      <c r="D64" s="29">
        <v>6.5</v>
      </c>
      <c r="E64" s="46">
        <v>0.386153846153846</v>
      </c>
      <c r="F64" s="31">
        <v>3.99</v>
      </c>
      <c r="G64" s="31"/>
      <c r="H64" s="26"/>
      <c r="I64" s="32">
        <f>H64*6*F64</f>
        <v>0</v>
      </c>
      <c r="J64" s="99"/>
    </row>
    <row r="65" spans="1:10" ht="15" customHeight="1">
      <c r="A65" s="27">
        <f>A64+1</f>
        <v>57</v>
      </c>
      <c r="B65" s="34" t="s">
        <v>35</v>
      </c>
      <c r="C65" s="35">
        <v>2013</v>
      </c>
      <c r="D65" s="64">
        <v>7.95</v>
      </c>
      <c r="E65" s="67">
        <v>0.49811320754717</v>
      </c>
      <c r="F65" s="65">
        <v>3.99</v>
      </c>
      <c r="G65" s="65"/>
      <c r="H65" s="39"/>
      <c r="I65" s="32">
        <f>H65*6*F65</f>
        <v>0</v>
      </c>
      <c r="J65" s="99"/>
    </row>
    <row r="66" spans="1:10" ht="15" customHeight="1">
      <c r="A66" s="27">
        <f>A65+1</f>
        <v>58</v>
      </c>
      <c r="B66" s="28" t="s">
        <v>37</v>
      </c>
      <c r="C66" s="22">
        <v>2012</v>
      </c>
      <c r="D66" s="29">
        <v>5.95</v>
      </c>
      <c r="E66" s="46">
        <v>0.329411764705882</v>
      </c>
      <c r="F66" s="31">
        <v>3.99</v>
      </c>
      <c r="G66" s="31"/>
      <c r="H66" s="26"/>
      <c r="I66" s="32">
        <f>H66*6*F66</f>
        <v>0</v>
      </c>
      <c r="J66" s="99"/>
    </row>
    <row r="67" spans="1:10" ht="15" customHeight="1">
      <c r="A67" s="27">
        <f>A66+1</f>
        <v>59</v>
      </c>
      <c r="B67" s="34" t="s">
        <v>40</v>
      </c>
      <c r="C67" s="35" t="s">
        <v>16</v>
      </c>
      <c r="D67" s="64">
        <v>9.9</v>
      </c>
      <c r="E67" s="67">
        <v>0.49595959595959604</v>
      </c>
      <c r="F67" s="65">
        <v>4.99</v>
      </c>
      <c r="G67" s="65"/>
      <c r="H67" s="39"/>
      <c r="I67" s="32">
        <f>H67*6*F67</f>
        <v>0</v>
      </c>
      <c r="J67" s="99"/>
    </row>
    <row r="68" spans="1:10" ht="15" customHeight="1">
      <c r="A68" s="27">
        <f>A67+1</f>
        <v>60</v>
      </c>
      <c r="B68" s="28" t="s">
        <v>42</v>
      </c>
      <c r="C68" s="22">
        <v>2012</v>
      </c>
      <c r="D68" s="29">
        <v>7.95</v>
      </c>
      <c r="E68" s="30">
        <v>0.49811320754717</v>
      </c>
      <c r="F68" s="31">
        <v>3.99</v>
      </c>
      <c r="G68" s="31"/>
      <c r="H68" s="26"/>
      <c r="I68" s="32">
        <f>H68*6*F68</f>
        <v>0</v>
      </c>
      <c r="J68" s="99"/>
    </row>
    <row r="69" spans="1:10" ht="15" customHeight="1">
      <c r="A69" s="27">
        <f>A68+1</f>
        <v>61</v>
      </c>
      <c r="B69" s="34" t="s">
        <v>44</v>
      </c>
      <c r="C69" s="35" t="s">
        <v>45</v>
      </c>
      <c r="D69" s="64">
        <v>7.95</v>
      </c>
      <c r="E69" s="67">
        <v>0.49811320754717</v>
      </c>
      <c r="F69" s="65">
        <v>3.99</v>
      </c>
      <c r="G69" s="65"/>
      <c r="H69" s="66"/>
      <c r="I69" s="32">
        <f>H69*6*F69</f>
        <v>0</v>
      </c>
      <c r="J69" s="99"/>
    </row>
    <row r="70" spans="1:10" ht="15" customHeight="1">
      <c r="A70" s="27">
        <f>A69+1</f>
        <v>62</v>
      </c>
      <c r="B70" s="28" t="s">
        <v>47</v>
      </c>
      <c r="C70" s="22">
        <v>2013</v>
      </c>
      <c r="D70" s="29">
        <v>7.95</v>
      </c>
      <c r="E70" s="46">
        <v>0.433962264150943</v>
      </c>
      <c r="F70" s="31">
        <v>4.5</v>
      </c>
      <c r="G70" s="31"/>
      <c r="H70" s="26"/>
      <c r="I70" s="32">
        <f>H70*6*F70</f>
        <v>0</v>
      </c>
      <c r="J70" s="99"/>
    </row>
    <row r="71" spans="1:10" ht="15" customHeight="1">
      <c r="A71" s="27">
        <f>A70+1</f>
        <v>63</v>
      </c>
      <c r="B71" s="34" t="s">
        <v>50</v>
      </c>
      <c r="C71" s="35">
        <v>2011</v>
      </c>
      <c r="D71" s="64">
        <v>8.9</v>
      </c>
      <c r="E71" s="49">
        <v>0.43932584269662905</v>
      </c>
      <c r="F71" s="65">
        <v>4.99</v>
      </c>
      <c r="G71" s="65"/>
      <c r="H71" s="39"/>
      <c r="I71" s="32">
        <f>H71*6*F71</f>
        <v>0</v>
      </c>
      <c r="J71" s="99"/>
    </row>
    <row r="72" spans="1:10" ht="15" customHeight="1">
      <c r="A72" s="27">
        <f>A71+1</f>
        <v>64</v>
      </c>
      <c r="B72" s="28" t="s">
        <v>52</v>
      </c>
      <c r="C72" s="22" t="s">
        <v>19</v>
      </c>
      <c r="D72" s="29">
        <v>8.5</v>
      </c>
      <c r="E72" s="46">
        <v>0.41294117647058803</v>
      </c>
      <c r="F72" s="31">
        <v>4.99</v>
      </c>
      <c r="G72" s="31"/>
      <c r="H72" s="26"/>
      <c r="I72" s="32">
        <f>H72*6*F72</f>
        <v>0</v>
      </c>
      <c r="J72" s="99"/>
    </row>
    <row r="73" spans="1:10" ht="15" customHeight="1">
      <c r="A73" s="27">
        <f>A72+1</f>
        <v>65</v>
      </c>
      <c r="B73" s="34" t="s">
        <v>54</v>
      </c>
      <c r="C73" s="35">
        <v>2012</v>
      </c>
      <c r="D73" s="64">
        <v>11.9</v>
      </c>
      <c r="E73" s="67">
        <v>0.49663865546218505</v>
      </c>
      <c r="F73" s="65">
        <v>5.99</v>
      </c>
      <c r="G73" s="65"/>
      <c r="H73" s="39"/>
      <c r="I73" s="32">
        <f>H73*6*F73</f>
        <v>0</v>
      </c>
      <c r="J73" s="99"/>
    </row>
    <row r="74" spans="1:10" ht="15" customHeight="1">
      <c r="A74" s="27">
        <f>A73+1</f>
        <v>66</v>
      </c>
      <c r="B74" s="28" t="s">
        <v>56</v>
      </c>
      <c r="C74" s="22" t="s">
        <v>19</v>
      </c>
      <c r="D74" s="23">
        <v>9.9</v>
      </c>
      <c r="E74" s="48">
        <v>0.39494949494949505</v>
      </c>
      <c r="F74" s="25">
        <v>5.99</v>
      </c>
      <c r="G74" s="25"/>
      <c r="H74" s="26"/>
      <c r="I74" s="32">
        <f>H74*6*F74</f>
        <v>0</v>
      </c>
      <c r="J74" s="99"/>
    </row>
    <row r="75" spans="1:10" ht="15" customHeight="1">
      <c r="A75" s="27">
        <f>A74+1</f>
        <v>67</v>
      </c>
      <c r="B75" s="34" t="s">
        <v>58</v>
      </c>
      <c r="C75" s="35">
        <v>2012</v>
      </c>
      <c r="D75" s="64">
        <v>8.9</v>
      </c>
      <c r="E75" s="49">
        <v>0.326966292134831</v>
      </c>
      <c r="F75" s="65">
        <v>5.99</v>
      </c>
      <c r="G75" s="65"/>
      <c r="H75" s="39"/>
      <c r="I75" s="32">
        <f>H75*6*F75</f>
        <v>0</v>
      </c>
      <c r="J75" s="99"/>
    </row>
    <row r="76" spans="1:10" ht="15" customHeight="1">
      <c r="A76" s="27">
        <f>A75+1</f>
        <v>68</v>
      </c>
      <c r="B76" s="28" t="s">
        <v>60</v>
      </c>
      <c r="C76" s="22">
        <v>2010</v>
      </c>
      <c r="D76" s="29">
        <v>12.95</v>
      </c>
      <c r="E76" s="46">
        <v>0.46023166023166</v>
      </c>
      <c r="F76" s="31">
        <v>6.99</v>
      </c>
      <c r="G76" s="31"/>
      <c r="H76" s="26"/>
      <c r="I76" s="32">
        <f>H76*6*F76</f>
        <v>0</v>
      </c>
      <c r="J76" s="99"/>
    </row>
    <row r="77" spans="1:10" ht="15" customHeight="1">
      <c r="A77" s="27">
        <f>A76+1</f>
        <v>69</v>
      </c>
      <c r="B77" s="34" t="s">
        <v>62</v>
      </c>
      <c r="C77" s="35">
        <v>2011</v>
      </c>
      <c r="D77" s="64">
        <v>9.95</v>
      </c>
      <c r="E77" s="49">
        <v>0.29748743718593</v>
      </c>
      <c r="F77" s="65">
        <v>6.99</v>
      </c>
      <c r="G77" s="65"/>
      <c r="H77" s="39"/>
      <c r="I77" s="32">
        <f>H77*6*F77</f>
        <v>0</v>
      </c>
      <c r="J77" s="99"/>
    </row>
    <row r="78" spans="1:10" ht="15" customHeight="1">
      <c r="A78" s="27">
        <f>A77+1</f>
        <v>70</v>
      </c>
      <c r="B78" s="28" t="s">
        <v>64</v>
      </c>
      <c r="C78" s="22">
        <v>2011</v>
      </c>
      <c r="D78" s="29">
        <v>11.9</v>
      </c>
      <c r="E78" s="48">
        <v>0.41260504201680703</v>
      </c>
      <c r="F78" s="31">
        <v>6.99</v>
      </c>
      <c r="G78" s="31"/>
      <c r="H78" s="26"/>
      <c r="I78" s="32">
        <f>H78*6*F78</f>
        <v>0</v>
      </c>
      <c r="J78" s="99"/>
    </row>
    <row r="79" spans="1:10" ht="15" customHeight="1">
      <c r="A79" s="27">
        <f>A78+1</f>
        <v>71</v>
      </c>
      <c r="B79" s="34" t="s">
        <v>66</v>
      </c>
      <c r="C79" s="35">
        <v>2012</v>
      </c>
      <c r="D79" s="64">
        <v>13.9</v>
      </c>
      <c r="E79" s="40">
        <v>0.42517985611510806</v>
      </c>
      <c r="F79" s="65">
        <v>7.99</v>
      </c>
      <c r="G79" s="65"/>
      <c r="H79" s="86"/>
      <c r="I79" s="32">
        <f>H79*6*F79</f>
        <v>0</v>
      </c>
      <c r="J79" s="99"/>
    </row>
    <row r="80" spans="1:10" ht="15" customHeight="1">
      <c r="A80" s="27">
        <f>A79+1</f>
        <v>72</v>
      </c>
      <c r="B80" s="28" t="s">
        <v>68</v>
      </c>
      <c r="C80" s="88" t="s">
        <v>69</v>
      </c>
      <c r="D80" s="29">
        <v>13.9</v>
      </c>
      <c r="E80" s="46">
        <v>0.42517985611510806</v>
      </c>
      <c r="F80" s="31">
        <v>7.99</v>
      </c>
      <c r="G80" s="31"/>
      <c r="H80" s="26"/>
      <c r="I80" s="32">
        <f>H80*6*F80</f>
        <v>0</v>
      </c>
      <c r="J80" s="99"/>
    </row>
    <row r="81" spans="1:10" ht="15" customHeight="1">
      <c r="A81" s="27">
        <f>A80+1</f>
        <v>73</v>
      </c>
      <c r="B81" s="34" t="s">
        <v>71</v>
      </c>
      <c r="C81" s="35">
        <v>2011</v>
      </c>
      <c r="D81" s="64">
        <v>16.9</v>
      </c>
      <c r="E81" s="40">
        <v>0.470414201183432</v>
      </c>
      <c r="F81" s="65">
        <v>8.95</v>
      </c>
      <c r="G81" s="65"/>
      <c r="H81" s="39"/>
      <c r="I81" s="32">
        <f>H81*6*F81</f>
        <v>0</v>
      </c>
      <c r="J81" s="99"/>
    </row>
    <row r="82" spans="1:10" ht="15" customHeight="1">
      <c r="A82" s="27">
        <f>A81+1</f>
        <v>74</v>
      </c>
      <c r="B82" s="28" t="s">
        <v>73</v>
      </c>
      <c r="C82" s="22" t="s">
        <v>19</v>
      </c>
      <c r="D82" s="29">
        <v>17.9</v>
      </c>
      <c r="E82" s="46">
        <v>0.385474860335195</v>
      </c>
      <c r="F82" s="31">
        <v>11</v>
      </c>
      <c r="G82" s="31"/>
      <c r="H82" s="26"/>
      <c r="I82" s="32">
        <f>H82*6*F82</f>
        <v>0</v>
      </c>
      <c r="J82" s="99"/>
    </row>
    <row r="83" spans="1:10" ht="15" customHeight="1">
      <c r="A83" s="27">
        <f>A82+1</f>
        <v>75</v>
      </c>
      <c r="B83" s="34" t="s">
        <v>75</v>
      </c>
      <c r="C83" s="35">
        <v>2005</v>
      </c>
      <c r="D83" s="64">
        <v>21.9</v>
      </c>
      <c r="E83" s="40">
        <v>0.27168949771689505</v>
      </c>
      <c r="F83" s="38">
        <v>15.95</v>
      </c>
      <c r="G83" s="38"/>
      <c r="H83" s="39"/>
      <c r="I83" s="32">
        <f>H83*6*F83</f>
        <v>0</v>
      </c>
      <c r="J83" s="99"/>
    </row>
    <row r="84" spans="1:10" ht="15" customHeight="1">
      <c r="A84" s="12"/>
      <c r="B84" s="13" t="s">
        <v>77</v>
      </c>
      <c r="C84" s="13"/>
      <c r="D84" s="13"/>
      <c r="E84" s="13"/>
      <c r="F84" s="13"/>
      <c r="G84" s="13"/>
      <c r="H84" s="70"/>
      <c r="I84" s="14"/>
      <c r="J84" s="99"/>
    </row>
    <row r="85" spans="1:10" ht="15" customHeight="1">
      <c r="A85" s="33">
        <f>A83+1</f>
        <v>76</v>
      </c>
      <c r="B85" s="34" t="s">
        <v>79</v>
      </c>
      <c r="C85" s="35">
        <v>2012</v>
      </c>
      <c r="D85" s="64">
        <v>7.95</v>
      </c>
      <c r="E85" s="67">
        <v>0.623899371069182</v>
      </c>
      <c r="F85" s="65">
        <v>2.99</v>
      </c>
      <c r="G85" s="65"/>
      <c r="H85" s="39"/>
      <c r="I85" s="32">
        <f>H85*6*F85</f>
        <v>0</v>
      </c>
      <c r="J85" s="99"/>
    </row>
    <row r="86" spans="1:10" ht="15" customHeight="1">
      <c r="A86" s="89">
        <f>A85+1</f>
        <v>77</v>
      </c>
      <c r="B86" s="90" t="s">
        <v>81</v>
      </c>
      <c r="C86" s="91">
        <v>2013</v>
      </c>
      <c r="D86" s="92">
        <v>8.9</v>
      </c>
      <c r="E86" s="93">
        <v>0.326966292134831</v>
      </c>
      <c r="F86" s="94">
        <v>5.99</v>
      </c>
      <c r="G86" s="94"/>
      <c r="H86" s="95"/>
      <c r="I86" s="96">
        <f>H86*6*F86</f>
        <v>0</v>
      </c>
      <c r="J86" s="99"/>
    </row>
    <row r="87" spans="1:10" ht="15" customHeight="1">
      <c r="A87" s="97"/>
      <c r="B87" s="98" t="s">
        <v>83</v>
      </c>
      <c r="C87" s="97"/>
      <c r="D87" s="99"/>
      <c r="E87" s="97"/>
      <c r="F87" s="99"/>
      <c r="G87" s="99"/>
      <c r="H87" s="100"/>
      <c r="I87" s="101"/>
      <c r="J87" s="99"/>
    </row>
    <row r="88" spans="1:10" ht="15" customHeight="1">
      <c r="A88" s="33">
        <f>A86+1</f>
        <v>78</v>
      </c>
      <c r="B88" s="34" t="s">
        <v>85</v>
      </c>
      <c r="C88" s="35">
        <v>2012</v>
      </c>
      <c r="D88" s="36">
        <v>4.99</v>
      </c>
      <c r="E88" s="40">
        <v>0.400801603206413</v>
      </c>
      <c r="F88" s="38">
        <v>2.99</v>
      </c>
      <c r="G88" s="38"/>
      <c r="H88" s="86"/>
      <c r="I88" s="32">
        <f>H88*6*F88</f>
        <v>0</v>
      </c>
      <c r="J88" s="99"/>
    </row>
    <row r="89" spans="1:10" ht="15" customHeight="1">
      <c r="A89" s="27">
        <f>A88+1</f>
        <v>79</v>
      </c>
      <c r="B89" s="41" t="s">
        <v>86</v>
      </c>
      <c r="C89" s="42">
        <v>2013</v>
      </c>
      <c r="D89" s="23">
        <v>6.99</v>
      </c>
      <c r="E89" s="44">
        <v>0.429184549356223</v>
      </c>
      <c r="F89" s="107">
        <v>3.99</v>
      </c>
      <c r="G89" s="107"/>
      <c r="H89" s="45"/>
      <c r="I89" s="32">
        <f>H89*6*F89</f>
        <v>0</v>
      </c>
      <c r="J89" s="99"/>
    </row>
    <row r="90" spans="1:10" ht="15" customHeight="1">
      <c r="A90" s="27">
        <f>A89+1</f>
        <v>80</v>
      </c>
      <c r="B90" s="34" t="s">
        <v>88</v>
      </c>
      <c r="C90" s="35">
        <v>2012</v>
      </c>
      <c r="D90" s="36">
        <v>6.99</v>
      </c>
      <c r="E90" s="40">
        <v>0.429184549356223</v>
      </c>
      <c r="F90" s="65">
        <v>3.99</v>
      </c>
      <c r="G90" s="65"/>
      <c r="H90" s="39"/>
      <c r="I90" s="32">
        <f>H90*6*F90</f>
        <v>0</v>
      </c>
      <c r="J90" s="99"/>
    </row>
    <row r="91" spans="1:10" ht="15" customHeight="1">
      <c r="A91" s="27">
        <f>A90+1</f>
        <v>81</v>
      </c>
      <c r="B91" s="28" t="s">
        <v>91</v>
      </c>
      <c r="C91" s="22">
        <v>2012</v>
      </c>
      <c r="D91" s="23">
        <v>5.95</v>
      </c>
      <c r="E91" s="109">
        <v>0.329411764705882</v>
      </c>
      <c r="F91" s="31">
        <v>3.99</v>
      </c>
      <c r="G91" s="31"/>
      <c r="H91" s="26"/>
      <c r="I91" s="32">
        <f>H91*6*F91</f>
        <v>0</v>
      </c>
      <c r="J91" s="99"/>
    </row>
    <row r="92" spans="1:10" ht="15" customHeight="1">
      <c r="A92" s="27">
        <f>A91+1</f>
        <v>82</v>
      </c>
      <c r="B92" s="34" t="s">
        <v>93</v>
      </c>
      <c r="C92" s="112" t="s">
        <v>94</v>
      </c>
      <c r="D92" s="36">
        <v>7.95</v>
      </c>
      <c r="E92" s="37">
        <v>0.49811320754717</v>
      </c>
      <c r="F92" s="65">
        <v>3.99</v>
      </c>
      <c r="G92" s="65"/>
      <c r="H92" s="39"/>
      <c r="I92" s="32">
        <f>H92*6*F92</f>
        <v>0</v>
      </c>
      <c r="J92" s="99"/>
    </row>
    <row r="93" spans="1:10" ht="15" customHeight="1">
      <c r="A93" s="27">
        <f>A92+1</f>
        <v>83</v>
      </c>
      <c r="B93" s="28" t="s">
        <v>96</v>
      </c>
      <c r="C93" s="22">
        <v>2013</v>
      </c>
      <c r="D93" s="23">
        <v>6.99</v>
      </c>
      <c r="E93" s="109">
        <v>0.429184549356223</v>
      </c>
      <c r="F93" s="31">
        <v>3.99</v>
      </c>
      <c r="G93" s="31"/>
      <c r="H93" s="26"/>
      <c r="I93" s="32">
        <f>H93*6*F93</f>
        <v>0</v>
      </c>
      <c r="J93" s="99"/>
    </row>
    <row r="94" spans="1:10" ht="15" customHeight="1">
      <c r="A94" s="27">
        <f>A93+1</f>
        <v>84</v>
      </c>
      <c r="B94" s="34" t="s">
        <v>98</v>
      </c>
      <c r="C94" s="35">
        <v>2013</v>
      </c>
      <c r="D94" s="36">
        <v>9.9</v>
      </c>
      <c r="E94" s="37">
        <v>0.596969696969697</v>
      </c>
      <c r="F94" s="65">
        <v>3.99</v>
      </c>
      <c r="G94" s="65"/>
      <c r="H94" s="39"/>
      <c r="I94" s="32">
        <f>H94*6*F94</f>
        <v>0</v>
      </c>
      <c r="J94" s="99"/>
    </row>
    <row r="95" spans="1:10" ht="15" customHeight="1">
      <c r="A95" s="27">
        <f>A94+1</f>
        <v>85</v>
      </c>
      <c r="B95" s="28" t="s">
        <v>100</v>
      </c>
      <c r="C95" s="22">
        <v>2012</v>
      </c>
      <c r="D95" s="23">
        <v>8.9</v>
      </c>
      <c r="E95" s="109">
        <v>0.43932584269662905</v>
      </c>
      <c r="F95" s="31">
        <v>4.99</v>
      </c>
      <c r="G95" s="31"/>
      <c r="H95" s="26"/>
      <c r="I95" s="32">
        <f>H95*6*F95</f>
        <v>0</v>
      </c>
      <c r="J95" s="99"/>
    </row>
    <row r="96" spans="1:10" ht="15" customHeight="1">
      <c r="A96" s="27">
        <f>A95+1</f>
        <v>86</v>
      </c>
      <c r="B96" s="34" t="s">
        <v>102</v>
      </c>
      <c r="C96" s="35">
        <v>2013</v>
      </c>
      <c r="D96" s="36">
        <v>11.99</v>
      </c>
      <c r="E96" s="37">
        <v>0.5004170141784821</v>
      </c>
      <c r="F96" s="65">
        <v>5.99</v>
      </c>
      <c r="G96" s="65"/>
      <c r="H96" s="39"/>
      <c r="I96" s="32">
        <f>H96*6*F96</f>
        <v>0</v>
      </c>
      <c r="J96" s="99"/>
    </row>
    <row r="97" spans="1:10" ht="15" customHeight="1">
      <c r="A97" s="12"/>
      <c r="B97" s="13" t="s">
        <v>104</v>
      </c>
      <c r="C97" s="13"/>
      <c r="D97" s="13"/>
      <c r="E97" s="13"/>
      <c r="F97" s="13"/>
      <c r="G97" s="13"/>
      <c r="H97" s="70"/>
      <c r="I97" s="14"/>
      <c r="J97" s="99"/>
    </row>
    <row r="98" spans="1:10" ht="15" customHeight="1">
      <c r="A98" s="27">
        <f>A96+1</f>
        <v>87</v>
      </c>
      <c r="B98" s="28" t="s">
        <v>106</v>
      </c>
      <c r="C98" s="22">
        <v>2013</v>
      </c>
      <c r="D98" s="23">
        <v>5.95</v>
      </c>
      <c r="E98" s="48">
        <v>0.396638655462185</v>
      </c>
      <c r="F98" s="31">
        <v>3.59</v>
      </c>
      <c r="G98" s="31"/>
      <c r="H98" s="26"/>
      <c r="I98" s="32">
        <f>H98*6*F98</f>
        <v>0</v>
      </c>
      <c r="J98" s="99"/>
    </row>
    <row r="99" spans="1:10" ht="15" customHeight="1">
      <c r="A99" s="33">
        <f>A98+1</f>
        <v>88</v>
      </c>
      <c r="B99" s="34" t="s">
        <v>108</v>
      </c>
      <c r="C99" s="35">
        <v>2013</v>
      </c>
      <c r="D99" s="36">
        <v>7.95</v>
      </c>
      <c r="E99" s="37">
        <v>0.49811320754717</v>
      </c>
      <c r="F99" s="65">
        <v>3.99</v>
      </c>
      <c r="G99" s="65"/>
      <c r="H99" s="39"/>
      <c r="I99" s="32">
        <f>H99*6*F99</f>
        <v>0</v>
      </c>
      <c r="J99" s="99"/>
    </row>
    <row r="100" spans="1:10" ht="15" customHeight="1">
      <c r="A100" s="115">
        <f>A99+1</f>
        <v>89</v>
      </c>
      <c r="B100" s="116" t="s">
        <v>110</v>
      </c>
      <c r="C100" s="117" t="s">
        <v>19</v>
      </c>
      <c r="D100" s="118">
        <v>7.95</v>
      </c>
      <c r="E100" s="119">
        <v>0.433962264150943</v>
      </c>
      <c r="F100" s="120">
        <v>4.5</v>
      </c>
      <c r="G100" s="120"/>
      <c r="H100" s="121"/>
      <c r="I100" s="122">
        <f>H100*6*F100</f>
        <v>0</v>
      </c>
      <c r="J100" s="99"/>
    </row>
    <row r="101" spans="1:10" ht="15" customHeight="1">
      <c r="A101" s="123">
        <f>A100+1</f>
        <v>90</v>
      </c>
      <c r="B101" s="124" t="s">
        <v>112</v>
      </c>
      <c r="C101" s="125" t="s">
        <v>16</v>
      </c>
      <c r="D101" s="126">
        <v>5.9</v>
      </c>
      <c r="E101" s="127">
        <v>0.32372881355932204</v>
      </c>
      <c r="F101" s="128">
        <v>3.99</v>
      </c>
      <c r="G101" s="128"/>
      <c r="H101" s="129"/>
      <c r="I101" s="63">
        <f>H101*6*F101</f>
        <v>0</v>
      </c>
      <c r="J101" s="99"/>
    </row>
    <row r="102" spans="1:10" ht="15" customHeight="1">
      <c r="A102" s="89">
        <f>A101+1</f>
        <v>91</v>
      </c>
      <c r="B102" s="130" t="s">
        <v>114</v>
      </c>
      <c r="C102" s="91">
        <v>2013</v>
      </c>
      <c r="D102" s="104">
        <v>7.95</v>
      </c>
      <c r="E102" s="131">
        <v>0.49811320754717</v>
      </c>
      <c r="F102" s="96">
        <v>3.99</v>
      </c>
      <c r="G102" s="96"/>
      <c r="H102" s="95"/>
      <c r="I102" s="32">
        <f>H102*6*F102</f>
        <v>0</v>
      </c>
      <c r="J102" s="99"/>
    </row>
    <row r="103" spans="1:10" ht="15" customHeight="1">
      <c r="A103" s="132">
        <f>A102+1</f>
        <v>92</v>
      </c>
      <c r="B103" s="34" t="s">
        <v>117</v>
      </c>
      <c r="C103" s="35" t="s">
        <v>16</v>
      </c>
      <c r="D103" s="36">
        <v>11.9</v>
      </c>
      <c r="E103" s="37">
        <v>0.49663865546218505</v>
      </c>
      <c r="F103" s="65">
        <v>5.99</v>
      </c>
      <c r="G103" s="65"/>
      <c r="H103" s="39"/>
      <c r="I103" s="32">
        <f>H103*6*F103</f>
        <v>0</v>
      </c>
      <c r="J103" s="99"/>
    </row>
    <row r="104" spans="1:10" ht="15" customHeight="1">
      <c r="A104" s="89">
        <f>A103+1</f>
        <v>93</v>
      </c>
      <c r="B104" s="28" t="s">
        <v>119</v>
      </c>
      <c r="C104" s="22">
        <v>2012</v>
      </c>
      <c r="D104" s="23">
        <v>13.9</v>
      </c>
      <c r="E104" s="133">
        <v>0.497122302158273</v>
      </c>
      <c r="F104" s="31">
        <v>6.99</v>
      </c>
      <c r="G104" s="31"/>
      <c r="H104" s="26"/>
      <c r="I104" s="32">
        <f>H104*6*F104</f>
        <v>0</v>
      </c>
      <c r="J104" s="99"/>
    </row>
    <row r="105" spans="1:10" ht="15" customHeight="1">
      <c r="A105" s="33">
        <f>A104+1</f>
        <v>94</v>
      </c>
      <c r="B105" s="34" t="s">
        <v>122</v>
      </c>
      <c r="C105" s="35" t="s">
        <v>19</v>
      </c>
      <c r="D105" s="36">
        <v>13.9</v>
      </c>
      <c r="E105" s="40">
        <v>0.460431654676259</v>
      </c>
      <c r="F105" s="65">
        <v>7.5</v>
      </c>
      <c r="G105" s="65"/>
      <c r="H105" s="39"/>
      <c r="I105" s="32">
        <f>H105*6*F105</f>
        <v>0</v>
      </c>
      <c r="J105" s="99"/>
    </row>
    <row r="106" spans="1:10" ht="15" customHeight="1">
      <c r="A106" s="27">
        <f>A105+1</f>
        <v>95</v>
      </c>
      <c r="B106" s="28" t="s">
        <v>124</v>
      </c>
      <c r="C106" s="22">
        <v>2012</v>
      </c>
      <c r="D106" s="23">
        <v>17.9</v>
      </c>
      <c r="E106" s="48">
        <v>0.335195530726257</v>
      </c>
      <c r="F106" s="31">
        <v>11.9</v>
      </c>
      <c r="G106" s="31"/>
      <c r="H106" s="26"/>
      <c r="I106" s="32">
        <f>H106*6*F106</f>
        <v>0</v>
      </c>
      <c r="J106" s="99"/>
    </row>
    <row r="107" ht="15" customHeight="1">
      <c r="J107" s="99"/>
    </row>
    <row r="108" ht="15" customHeight="1">
      <c r="J108" s="99"/>
    </row>
    <row r="109" ht="15" customHeight="1">
      <c r="J109" s="99"/>
    </row>
    <row r="110" ht="15" customHeight="1">
      <c r="J110" s="99"/>
    </row>
    <row r="111" ht="15" customHeight="1">
      <c r="J111" s="99"/>
    </row>
    <row r="112" ht="15" customHeight="1">
      <c r="J112" s="99"/>
    </row>
    <row r="113" ht="15" customHeight="1">
      <c r="J113" s="99"/>
    </row>
    <row r="114" ht="15" customHeight="1">
      <c r="J114" s="99"/>
    </row>
    <row r="115" ht="15" customHeight="1">
      <c r="J115" s="99"/>
    </row>
    <row r="116" ht="15" customHeight="1">
      <c r="J116" s="99"/>
    </row>
    <row r="117" ht="15" customHeight="1">
      <c r="J117" s="99"/>
    </row>
    <row r="118" ht="15" customHeight="1">
      <c r="J118" s="99"/>
    </row>
    <row r="119" ht="15" customHeight="1">
      <c r="J119" s="99"/>
    </row>
    <row r="120" ht="15" customHeight="1">
      <c r="J120" s="99"/>
    </row>
    <row r="121" ht="15" customHeight="1">
      <c r="J121" s="99"/>
    </row>
    <row r="122" ht="15" customHeight="1">
      <c r="J122" s="99"/>
    </row>
    <row r="123" ht="15" customHeight="1">
      <c r="J123" s="99"/>
    </row>
    <row r="124" ht="15" customHeight="1">
      <c r="J124" s="99"/>
    </row>
    <row r="125" ht="15" customHeight="1">
      <c r="J125" s="99"/>
    </row>
    <row r="126" ht="15" customHeight="1">
      <c r="J126" s="99"/>
    </row>
    <row r="127" ht="15" customHeight="1">
      <c r="J127" s="99"/>
    </row>
    <row r="128" ht="15" customHeight="1">
      <c r="J128" s="99"/>
    </row>
    <row r="129" ht="15" customHeight="1">
      <c r="J129" s="99"/>
    </row>
    <row r="130" ht="15" customHeight="1">
      <c r="J130" s="99"/>
    </row>
    <row r="131" ht="15" customHeight="1">
      <c r="J131" s="99"/>
    </row>
    <row r="132" ht="15" customHeight="1">
      <c r="J132" s="99"/>
    </row>
    <row r="133" ht="15" customHeight="1">
      <c r="J133" s="99"/>
    </row>
    <row r="134" ht="15" customHeight="1">
      <c r="J134" s="99"/>
    </row>
    <row r="135" ht="15" customHeight="1">
      <c r="J135" s="99"/>
    </row>
    <row r="136" ht="15" customHeight="1">
      <c r="J136" s="99"/>
    </row>
    <row r="137" ht="15" customHeight="1">
      <c r="J137" s="99"/>
    </row>
    <row r="138" ht="15" customHeight="1">
      <c r="J138" s="99"/>
    </row>
    <row r="139" ht="15" customHeight="1">
      <c r="J139" s="99"/>
    </row>
    <row r="140" ht="15" customHeight="1">
      <c r="J140" s="99"/>
    </row>
    <row r="141" ht="15" customHeight="1">
      <c r="J141" s="99"/>
    </row>
    <row r="142" ht="15" customHeight="1">
      <c r="J142" s="99"/>
    </row>
    <row r="143" ht="15" customHeight="1">
      <c r="J143" s="99"/>
    </row>
    <row r="144" ht="15" customHeight="1">
      <c r="J144" s="99"/>
    </row>
    <row r="145" ht="15" customHeight="1">
      <c r="J145" s="99"/>
    </row>
    <row r="146" ht="15" customHeight="1">
      <c r="J146" s="99"/>
    </row>
    <row r="147" ht="15" customHeight="1">
      <c r="J147" s="99"/>
    </row>
    <row r="148" ht="15" customHeight="1">
      <c r="J148" s="99"/>
    </row>
    <row r="149" ht="15" customHeight="1">
      <c r="J149" s="99"/>
    </row>
    <row r="150" ht="15" customHeight="1">
      <c r="J150" s="99"/>
    </row>
    <row r="151" ht="15" customHeight="1">
      <c r="J151" s="99"/>
    </row>
    <row r="152" ht="15" customHeight="1">
      <c r="J152" s="99"/>
    </row>
    <row r="153" ht="15" customHeight="1">
      <c r="J153" s="99"/>
    </row>
    <row r="154" ht="15" customHeight="1">
      <c r="J154" s="99"/>
    </row>
    <row r="155" ht="15" customHeight="1">
      <c r="J155" s="99"/>
    </row>
    <row r="156" ht="15" customHeight="1">
      <c r="J156" s="99"/>
    </row>
    <row r="157" ht="15" customHeight="1">
      <c r="J157" s="99"/>
    </row>
    <row r="158" ht="15" customHeight="1">
      <c r="J158" s="99"/>
    </row>
    <row r="159" ht="15" customHeight="1">
      <c r="J159" s="99"/>
    </row>
    <row r="160" ht="15" customHeight="1">
      <c r="J160" s="99"/>
    </row>
    <row r="161" ht="15" customHeight="1">
      <c r="J161" s="99"/>
    </row>
    <row r="162" ht="15" customHeight="1">
      <c r="J162" s="99"/>
    </row>
    <row r="163" ht="15" customHeight="1">
      <c r="J163" s="99"/>
    </row>
    <row r="164" ht="15" customHeight="1">
      <c r="J164" s="99"/>
    </row>
    <row r="165" ht="15" customHeight="1">
      <c r="J165" s="99"/>
    </row>
    <row r="166" ht="15" customHeight="1">
      <c r="J166" s="99"/>
    </row>
    <row r="167" ht="15" customHeight="1">
      <c r="J167" s="99"/>
    </row>
    <row r="168" ht="15" customHeight="1">
      <c r="J168" s="99"/>
    </row>
    <row r="169" ht="15" customHeight="1">
      <c r="J169" s="99"/>
    </row>
    <row r="170" ht="15" customHeight="1">
      <c r="J170" s="99"/>
    </row>
    <row r="171" spans="11:18" ht="15" customHeight="1">
      <c r="K171" s="134"/>
      <c r="L171" s="135"/>
      <c r="M171" s="136"/>
      <c r="N171" s="137"/>
      <c r="O171" s="138"/>
      <c r="P171" s="139"/>
      <c r="Q171" s="140"/>
      <c r="R171" s="139"/>
    </row>
    <row r="172" ht="15" customHeight="1"/>
    <row r="173" spans="1:9" ht="21.75">
      <c r="A173" s="141"/>
      <c r="B173" s="3" t="s">
        <v>1</v>
      </c>
      <c r="C173" s="4" t="s">
        <v>2</v>
      </c>
      <c r="D173" s="5" t="s">
        <v>3</v>
      </c>
      <c r="E173" s="6" t="s">
        <v>4</v>
      </c>
      <c r="F173" s="7" t="s">
        <v>9</v>
      </c>
      <c r="G173" s="7"/>
      <c r="H173" s="8" t="s">
        <v>7</v>
      </c>
      <c r="I173" s="9" t="s">
        <v>8</v>
      </c>
    </row>
    <row r="174" spans="1:18" ht="34.5" customHeight="1">
      <c r="A174" s="142">
        <f>K54+1</f>
        <v>96</v>
      </c>
      <c r="B174" s="143" t="s">
        <v>125</v>
      </c>
      <c r="C174" s="144">
        <v>2013</v>
      </c>
      <c r="D174" s="145">
        <v>7.95</v>
      </c>
      <c r="E174" s="146">
        <v>0.433962264150943</v>
      </c>
      <c r="F174" s="147">
        <v>4.5</v>
      </c>
      <c r="G174" s="147"/>
      <c r="H174" s="148"/>
      <c r="I174" s="149">
        <f>H174*6*F174</f>
        <v>0</v>
      </c>
      <c r="K174" s="2"/>
      <c r="L174" s="3" t="s">
        <v>1</v>
      </c>
      <c r="M174" s="4" t="s">
        <v>2</v>
      </c>
      <c r="N174" s="5" t="s">
        <v>3</v>
      </c>
      <c r="O174" s="6" t="s">
        <v>4</v>
      </c>
      <c r="P174" s="7" t="s">
        <v>9</v>
      </c>
      <c r="Q174" s="8" t="s">
        <v>7</v>
      </c>
      <c r="R174" s="9" t="s">
        <v>8</v>
      </c>
    </row>
    <row r="175" spans="1:18" ht="14.25">
      <c r="A175" s="150">
        <f>A174+1</f>
        <v>97</v>
      </c>
      <c r="B175" s="57" t="s">
        <v>126</v>
      </c>
      <c r="C175" s="58">
        <v>2013</v>
      </c>
      <c r="D175" s="59">
        <v>5.99</v>
      </c>
      <c r="E175" s="111">
        <v>0.500834724540901</v>
      </c>
      <c r="F175" s="61">
        <v>2.99</v>
      </c>
      <c r="G175" s="61"/>
      <c r="H175" s="62"/>
      <c r="I175" s="63">
        <f>H175*6*F175</f>
        <v>0</v>
      </c>
      <c r="K175" s="151"/>
      <c r="L175" s="152" t="s">
        <v>127</v>
      </c>
      <c r="M175" s="152"/>
      <c r="N175" s="152"/>
      <c r="O175" s="152"/>
      <c r="P175" s="152"/>
      <c r="Q175" s="152"/>
      <c r="R175" s="153"/>
    </row>
    <row r="176" spans="1:18" ht="14.25">
      <c r="A176" s="33">
        <f>A175+1</f>
        <v>98</v>
      </c>
      <c r="B176" s="34" t="s">
        <v>128</v>
      </c>
      <c r="C176" s="35">
        <v>2008</v>
      </c>
      <c r="D176" s="64">
        <v>7.99</v>
      </c>
      <c r="E176" s="37">
        <v>0.625782227784731</v>
      </c>
      <c r="F176" s="65">
        <v>2.99</v>
      </c>
      <c r="G176" s="65"/>
      <c r="H176" s="39"/>
      <c r="I176" s="32">
        <f>H176*6*F176</f>
        <v>0</v>
      </c>
      <c r="K176" s="27">
        <f>A225+1</f>
        <v>146</v>
      </c>
      <c r="L176" s="28" t="s">
        <v>129</v>
      </c>
      <c r="M176" s="22" t="s">
        <v>16</v>
      </c>
      <c r="N176" s="29">
        <v>29.9</v>
      </c>
      <c r="O176" s="48">
        <v>0.20066889632107</v>
      </c>
      <c r="P176" s="31">
        <v>23.9</v>
      </c>
      <c r="Q176" s="26"/>
      <c r="R176" s="25">
        <f>Q176*P176</f>
        <v>0</v>
      </c>
    </row>
    <row r="177" spans="1:18" ht="14.25">
      <c r="A177" s="27">
        <f>A176+1</f>
        <v>99</v>
      </c>
      <c r="B177" s="28" t="s">
        <v>130</v>
      </c>
      <c r="C177" s="22">
        <v>2011</v>
      </c>
      <c r="D177" s="29">
        <v>5.99</v>
      </c>
      <c r="E177" s="133">
        <v>0.500834724540901</v>
      </c>
      <c r="F177" s="31">
        <v>2.99</v>
      </c>
      <c r="G177" s="31"/>
      <c r="H177" s="26"/>
      <c r="I177" s="32">
        <f>H177*6*F177</f>
        <v>0</v>
      </c>
      <c r="K177" s="33">
        <f>K176+1</f>
        <v>147</v>
      </c>
      <c r="L177" s="34" t="s">
        <v>131</v>
      </c>
      <c r="M177" s="35" t="s">
        <v>16</v>
      </c>
      <c r="N177" s="64">
        <v>29.9</v>
      </c>
      <c r="O177" s="40">
        <v>0.20066889632107</v>
      </c>
      <c r="P177" s="65">
        <v>23.9</v>
      </c>
      <c r="Q177" s="39"/>
      <c r="R177" s="25">
        <f>Q177*P177</f>
        <v>0</v>
      </c>
    </row>
    <row r="178" spans="1:18" ht="14.25">
      <c r="A178" s="33">
        <f>A177+1</f>
        <v>100</v>
      </c>
      <c r="B178" s="34" t="s">
        <v>132</v>
      </c>
      <c r="C178" s="35">
        <v>2012</v>
      </c>
      <c r="D178" s="64">
        <v>5.95</v>
      </c>
      <c r="E178" s="40">
        <v>0.396638655462185</v>
      </c>
      <c r="F178" s="65">
        <v>3.59</v>
      </c>
      <c r="G178" s="65"/>
      <c r="H178" s="39"/>
      <c r="I178" s="32">
        <f>H178*6*F178</f>
        <v>0</v>
      </c>
      <c r="K178" s="27">
        <f>K177+1</f>
        <v>148</v>
      </c>
      <c r="L178" s="28" t="s">
        <v>133</v>
      </c>
      <c r="M178" s="22" t="s">
        <v>16</v>
      </c>
      <c r="N178" s="29">
        <v>29.9</v>
      </c>
      <c r="O178" s="48">
        <v>0.20066889632107</v>
      </c>
      <c r="P178" s="31">
        <v>23.9</v>
      </c>
      <c r="Q178" s="26"/>
      <c r="R178" s="25">
        <f>Q178*P178</f>
        <v>0</v>
      </c>
    </row>
    <row r="179" spans="1:18" ht="14.25">
      <c r="A179" s="27">
        <f>A178+1</f>
        <v>101</v>
      </c>
      <c r="B179" s="28" t="s">
        <v>134</v>
      </c>
      <c r="C179" s="22">
        <v>2013</v>
      </c>
      <c r="D179" s="29">
        <v>7.99</v>
      </c>
      <c r="E179" s="133">
        <v>0.5006257822277851</v>
      </c>
      <c r="F179" s="25">
        <v>3.99</v>
      </c>
      <c r="G179" s="25"/>
      <c r="H179" s="26"/>
      <c r="I179" s="32">
        <f>H179*6*F179</f>
        <v>0</v>
      </c>
      <c r="K179" s="33">
        <f>K178+1</f>
        <v>149</v>
      </c>
      <c r="L179" s="34" t="s">
        <v>135</v>
      </c>
      <c r="M179" s="35" t="s">
        <v>16</v>
      </c>
      <c r="N179" s="64">
        <v>29.9</v>
      </c>
      <c r="O179" s="154">
        <v>0.20066889632107</v>
      </c>
      <c r="P179" s="65">
        <v>23.9</v>
      </c>
      <c r="Q179" s="39"/>
      <c r="R179" s="25">
        <f>Q179*P179</f>
        <v>0</v>
      </c>
    </row>
    <row r="180" spans="1:18" ht="14.25">
      <c r="A180" s="33">
        <f>A179+1</f>
        <v>102</v>
      </c>
      <c r="B180" s="34" t="s">
        <v>136</v>
      </c>
      <c r="C180" s="35" t="s">
        <v>39</v>
      </c>
      <c r="D180" s="64">
        <v>7.5</v>
      </c>
      <c r="E180" s="37">
        <v>0.468</v>
      </c>
      <c r="F180" s="38">
        <v>3.99</v>
      </c>
      <c r="G180" s="38"/>
      <c r="H180" s="39"/>
      <c r="I180" s="32">
        <f>H180*6*F180</f>
        <v>0</v>
      </c>
      <c r="K180" s="27">
        <f>K179+1</f>
        <v>150</v>
      </c>
      <c r="L180" s="28" t="s">
        <v>137</v>
      </c>
      <c r="M180" s="22" t="s">
        <v>16</v>
      </c>
      <c r="N180" s="29">
        <v>4.99</v>
      </c>
      <c r="O180" s="155">
        <v>0.498997995991984</v>
      </c>
      <c r="P180" s="31">
        <v>2.5</v>
      </c>
      <c r="Q180" s="26"/>
      <c r="R180" s="156">
        <f>P180*6*Q180</f>
        <v>0</v>
      </c>
    </row>
    <row r="181" spans="1:18" ht="14.25">
      <c r="A181" s="27">
        <f>A180+1</f>
        <v>103</v>
      </c>
      <c r="B181" s="28" t="s">
        <v>138</v>
      </c>
      <c r="C181" s="22">
        <v>2013</v>
      </c>
      <c r="D181" s="29">
        <v>6.99</v>
      </c>
      <c r="E181" s="48">
        <v>0.429184549356223</v>
      </c>
      <c r="F181" s="25">
        <v>3.99</v>
      </c>
      <c r="G181" s="25"/>
      <c r="H181" s="26"/>
      <c r="I181" s="32">
        <f>H181*6*F181</f>
        <v>0</v>
      </c>
      <c r="K181" s="33">
        <f>K180+1</f>
        <v>151</v>
      </c>
      <c r="L181" s="34" t="s">
        <v>139</v>
      </c>
      <c r="M181" s="35" t="s">
        <v>16</v>
      </c>
      <c r="N181" s="64">
        <v>7.95</v>
      </c>
      <c r="O181" s="154">
        <v>0.37232704402515704</v>
      </c>
      <c r="P181" s="65">
        <v>4.99</v>
      </c>
      <c r="Q181" s="39"/>
      <c r="R181" s="156">
        <f>P181*6*Q181</f>
        <v>0</v>
      </c>
    </row>
    <row r="182" spans="1:18" ht="14.25">
      <c r="A182" s="33">
        <f>A181+1</f>
        <v>104</v>
      </c>
      <c r="B182" s="34" t="s">
        <v>140</v>
      </c>
      <c r="C182" s="35">
        <v>2012</v>
      </c>
      <c r="D182" s="64">
        <v>7.99</v>
      </c>
      <c r="E182" s="37">
        <v>0.5006257822277851</v>
      </c>
      <c r="F182" s="38">
        <v>3.99</v>
      </c>
      <c r="G182" s="38"/>
      <c r="H182" s="39"/>
      <c r="I182" s="25">
        <f>H182*6*F182</f>
        <v>0</v>
      </c>
      <c r="K182" s="151"/>
      <c r="L182" s="152" t="s">
        <v>141</v>
      </c>
      <c r="M182" s="152"/>
      <c r="N182" s="152"/>
      <c r="O182" s="152"/>
      <c r="P182" s="152"/>
      <c r="Q182" s="157"/>
      <c r="R182" s="153"/>
    </row>
    <row r="183" spans="1:18" ht="14.25">
      <c r="A183" s="27">
        <f>A182+1</f>
        <v>105</v>
      </c>
      <c r="B183" s="28" t="s">
        <v>142</v>
      </c>
      <c r="C183" s="22" t="s">
        <v>39</v>
      </c>
      <c r="D183" s="29">
        <v>7.95</v>
      </c>
      <c r="E183" s="48">
        <v>0.433962264150943</v>
      </c>
      <c r="F183" s="25">
        <v>4.5</v>
      </c>
      <c r="G183" s="25"/>
      <c r="H183" s="26"/>
      <c r="I183" s="25">
        <f>H183*6*F183</f>
        <v>0</v>
      </c>
      <c r="K183" s="158">
        <f>K181+1</f>
        <v>152</v>
      </c>
      <c r="L183" s="28" t="s">
        <v>143</v>
      </c>
      <c r="M183" s="22">
        <v>2013</v>
      </c>
      <c r="N183" s="29">
        <v>19.9</v>
      </c>
      <c r="O183" s="155">
        <v>0.50251256281407</v>
      </c>
      <c r="P183" s="31">
        <v>9.9</v>
      </c>
      <c r="Q183" s="26"/>
      <c r="R183" s="159">
        <f>P183*Q183</f>
        <v>0</v>
      </c>
    </row>
    <row r="184" spans="1:18" ht="14.25">
      <c r="A184" s="33">
        <f>A183+1</f>
        <v>106</v>
      </c>
      <c r="B184" s="34" t="s">
        <v>144</v>
      </c>
      <c r="C184" s="35" t="s">
        <v>39</v>
      </c>
      <c r="D184" s="64">
        <v>7.95</v>
      </c>
      <c r="E184" s="49">
        <v>0.433962264150943</v>
      </c>
      <c r="F184" s="38">
        <v>4.5</v>
      </c>
      <c r="G184" s="38"/>
      <c r="H184" s="39"/>
      <c r="I184" s="25">
        <f>H184*6*F184</f>
        <v>0</v>
      </c>
      <c r="K184" s="160">
        <f>K183+1</f>
        <v>153</v>
      </c>
      <c r="L184" s="161" t="s">
        <v>145</v>
      </c>
      <c r="M184" s="162">
        <v>2013</v>
      </c>
      <c r="N184" s="163">
        <v>25.9</v>
      </c>
      <c r="O184" s="164">
        <v>0.501930501930502</v>
      </c>
      <c r="P184" s="165">
        <v>12.9</v>
      </c>
      <c r="Q184" s="166"/>
      <c r="R184" s="167">
        <f>P184*Q184</f>
        <v>0</v>
      </c>
    </row>
    <row r="185" spans="1:18" ht="14.25" customHeight="1">
      <c r="A185" s="27">
        <f>A184+1</f>
        <v>107</v>
      </c>
      <c r="B185" s="28" t="s">
        <v>146</v>
      </c>
      <c r="C185" s="22">
        <v>2012</v>
      </c>
      <c r="D185" s="29">
        <v>7.95</v>
      </c>
      <c r="E185" s="48">
        <v>0.37232704402515704</v>
      </c>
      <c r="F185" s="31">
        <v>4.99</v>
      </c>
      <c r="G185" s="31"/>
      <c r="H185" s="26"/>
      <c r="I185" s="25">
        <f>H185*6*F185</f>
        <v>0</v>
      </c>
      <c r="K185" s="168">
        <f>K184+1</f>
        <v>154</v>
      </c>
      <c r="L185" s="169" t="s">
        <v>147</v>
      </c>
      <c r="M185" s="91">
        <v>2011</v>
      </c>
      <c r="N185" s="92">
        <v>29.95</v>
      </c>
      <c r="O185" s="170">
        <v>0.333889816360601</v>
      </c>
      <c r="P185" s="94">
        <v>19.95</v>
      </c>
      <c r="Q185" s="95"/>
      <c r="R185" s="108">
        <f>P185*Q185</f>
        <v>0</v>
      </c>
    </row>
    <row r="186" spans="1:18" ht="14.25">
      <c r="A186" s="33">
        <f>A185+1</f>
        <v>108</v>
      </c>
      <c r="B186" s="34" t="s">
        <v>148</v>
      </c>
      <c r="C186" s="35">
        <v>2012</v>
      </c>
      <c r="D186" s="64">
        <v>9.95</v>
      </c>
      <c r="E186" s="67">
        <v>0.498492462311558</v>
      </c>
      <c r="F186" s="65">
        <v>4.99</v>
      </c>
      <c r="G186" s="65"/>
      <c r="H186" s="39"/>
      <c r="I186" s="25">
        <f>H186*6*F186</f>
        <v>0</v>
      </c>
      <c r="K186" s="101"/>
      <c r="L186" s="169"/>
      <c r="M186" s="171"/>
      <c r="N186" s="171"/>
      <c r="O186" s="171"/>
      <c r="P186" s="171"/>
      <c r="Q186" s="172"/>
      <c r="R186" s="171"/>
    </row>
    <row r="187" spans="1:9" ht="14.25">
      <c r="A187" s="27">
        <f>A186+1</f>
        <v>109</v>
      </c>
      <c r="B187" s="28" t="s">
        <v>149</v>
      </c>
      <c r="C187" s="22">
        <v>2010</v>
      </c>
      <c r="D187" s="29">
        <v>8.95</v>
      </c>
      <c r="E187" s="48">
        <v>0.385474860335195</v>
      </c>
      <c r="F187" s="25">
        <v>5.5</v>
      </c>
      <c r="G187" s="25"/>
      <c r="H187" s="26"/>
      <c r="I187" s="25">
        <f>H187*6*F187</f>
        <v>0</v>
      </c>
    </row>
    <row r="188" spans="1:18" ht="14.25">
      <c r="A188" s="33">
        <f>A187+1</f>
        <v>110</v>
      </c>
      <c r="B188" s="34" t="s">
        <v>150</v>
      </c>
      <c r="C188" s="35" t="s">
        <v>151</v>
      </c>
      <c r="D188" s="64">
        <v>9.9</v>
      </c>
      <c r="E188" s="40">
        <v>0.39494949494949505</v>
      </c>
      <c r="F188" s="38">
        <v>5.99</v>
      </c>
      <c r="G188" s="38"/>
      <c r="H188" s="39"/>
      <c r="I188" s="25">
        <f>H188*6*F188</f>
        <v>0</v>
      </c>
      <c r="K188" s="173" t="s">
        <v>8</v>
      </c>
      <c r="L188" s="173"/>
      <c r="M188" s="173"/>
      <c r="N188" s="173"/>
      <c r="O188" s="173"/>
      <c r="P188" s="174"/>
      <c r="Q188" s="175">
        <f>SUM(I4:I54)+SUM(R4:R54)+SUM(I174:I225)+SUM(R175:R186)</f>
        <v>119.69999999999999</v>
      </c>
      <c r="R188" s="175"/>
    </row>
    <row r="189" spans="1:9" ht="14.25">
      <c r="A189" s="27">
        <f>A188+1</f>
        <v>111</v>
      </c>
      <c r="B189" s="28" t="s">
        <v>152</v>
      </c>
      <c r="C189" s="22">
        <v>2012</v>
      </c>
      <c r="D189" s="29">
        <v>14.9</v>
      </c>
      <c r="E189" s="133">
        <v>0.5308724832214761</v>
      </c>
      <c r="F189" s="25">
        <v>6.99</v>
      </c>
      <c r="G189" s="25"/>
      <c r="H189" s="26"/>
      <c r="I189" s="25">
        <f>H189*6*F189</f>
        <v>0</v>
      </c>
    </row>
    <row r="190" spans="1:9" ht="14.25">
      <c r="A190" s="33">
        <f>A189+1</f>
        <v>112</v>
      </c>
      <c r="B190" s="34" t="s">
        <v>153</v>
      </c>
      <c r="C190" s="35">
        <v>2013</v>
      </c>
      <c r="D190" s="64">
        <v>11.95</v>
      </c>
      <c r="E190" s="40">
        <v>0.415062761506276</v>
      </c>
      <c r="F190" s="38">
        <v>6.99</v>
      </c>
      <c r="G190" s="38"/>
      <c r="H190" s="39"/>
      <c r="I190" s="25">
        <f>H190*6*F190</f>
        <v>0</v>
      </c>
    </row>
    <row r="191" spans="1:18" ht="14.25">
      <c r="A191" s="27">
        <f>A190+1</f>
        <v>113</v>
      </c>
      <c r="B191" s="130" t="s">
        <v>154</v>
      </c>
      <c r="C191" s="91">
        <v>2012</v>
      </c>
      <c r="D191" s="92">
        <v>11.9</v>
      </c>
      <c r="E191" s="93">
        <v>0.41260504201680703</v>
      </c>
      <c r="F191" s="94">
        <v>6.99</v>
      </c>
      <c r="G191" s="94"/>
      <c r="H191" s="95"/>
      <c r="I191" s="108">
        <f>H191*6*F191</f>
        <v>0</v>
      </c>
      <c r="K191" s="176" t="s">
        <v>155</v>
      </c>
      <c r="L191" s="176"/>
      <c r="M191" s="177" t="s">
        <v>156</v>
      </c>
      <c r="N191" s="177"/>
      <c r="O191" s="177"/>
      <c r="P191" s="177"/>
      <c r="Q191" s="177"/>
      <c r="R191" s="177"/>
    </row>
    <row r="192" spans="1:18" ht="14.25">
      <c r="A192" s="33">
        <f>A191+1</f>
        <v>114</v>
      </c>
      <c r="B192" s="34" t="s">
        <v>157</v>
      </c>
      <c r="C192" s="35">
        <v>2009</v>
      </c>
      <c r="D192" s="64">
        <v>11.95</v>
      </c>
      <c r="E192" s="40">
        <v>0.415062761506276</v>
      </c>
      <c r="F192" s="65">
        <v>6.99</v>
      </c>
      <c r="G192" s="65"/>
      <c r="H192" s="39"/>
      <c r="I192" s="32">
        <f>H192*6*F192</f>
        <v>0</v>
      </c>
      <c r="K192" s="178" t="s">
        <v>158</v>
      </c>
      <c r="L192" s="178"/>
      <c r="M192" s="179" t="s">
        <v>159</v>
      </c>
      <c r="N192" s="179"/>
      <c r="O192" s="180"/>
      <c r="P192" s="180"/>
      <c r="Q192" s="180"/>
      <c r="R192" s="180"/>
    </row>
    <row r="193" spans="1:18" ht="14.25">
      <c r="A193" s="27">
        <f>A192+1</f>
        <v>115</v>
      </c>
      <c r="B193" s="28" t="s">
        <v>160</v>
      </c>
      <c r="C193" s="22">
        <v>2013</v>
      </c>
      <c r="D193" s="29">
        <v>14.9</v>
      </c>
      <c r="E193" s="48">
        <v>0.42953020134228204</v>
      </c>
      <c r="F193" s="25">
        <v>8.5</v>
      </c>
      <c r="G193" s="25"/>
      <c r="H193" s="26"/>
      <c r="I193" s="25">
        <f>H193*6*F193</f>
        <v>0</v>
      </c>
      <c r="K193" s="181"/>
      <c r="L193" s="181"/>
      <c r="M193" s="182" t="s">
        <v>161</v>
      </c>
      <c r="N193" s="182"/>
      <c r="O193" s="181"/>
      <c r="P193" s="181"/>
      <c r="Q193" s="181"/>
      <c r="R193" s="181"/>
    </row>
    <row r="194" spans="1:18" ht="14.25">
      <c r="A194" s="33">
        <f>A193+1</f>
        <v>116</v>
      </c>
      <c r="B194" s="34" t="s">
        <v>162</v>
      </c>
      <c r="C194" s="35">
        <v>2008</v>
      </c>
      <c r="D194" s="64">
        <v>13.9</v>
      </c>
      <c r="E194" s="49">
        <v>0.356115107913669</v>
      </c>
      <c r="F194" s="38">
        <v>8.95</v>
      </c>
      <c r="G194" s="38"/>
      <c r="H194" s="39"/>
      <c r="I194" s="25">
        <f>H194*6*F194</f>
        <v>0</v>
      </c>
      <c r="K194" s="181"/>
      <c r="L194" s="181"/>
      <c r="M194" s="183" t="s">
        <v>163</v>
      </c>
      <c r="N194" s="183"/>
      <c r="O194" s="184"/>
      <c r="P194" s="184"/>
      <c r="Q194" s="184"/>
      <c r="R194" s="184"/>
    </row>
    <row r="195" spans="1:18" ht="14.25">
      <c r="A195" s="27">
        <f>A194+1</f>
        <v>117</v>
      </c>
      <c r="B195" s="28" t="s">
        <v>164</v>
      </c>
      <c r="C195" s="22">
        <v>2011</v>
      </c>
      <c r="D195" s="29">
        <v>14.9</v>
      </c>
      <c r="E195" s="48">
        <v>0.39932885906040305</v>
      </c>
      <c r="F195" s="31">
        <v>8.95</v>
      </c>
      <c r="G195" s="31"/>
      <c r="H195" s="26"/>
      <c r="I195" s="25">
        <f>H195*6*F195</f>
        <v>0</v>
      </c>
      <c r="K195" s="185" t="s">
        <v>165</v>
      </c>
      <c r="L195" s="185"/>
      <c r="M195" s="182" t="s">
        <v>166</v>
      </c>
      <c r="N195" s="182"/>
      <c r="O195" s="186"/>
      <c r="P195" s="186"/>
      <c r="Q195" s="186"/>
      <c r="R195" s="186"/>
    </row>
    <row r="196" spans="1:18" ht="14.25">
      <c r="A196" s="33">
        <f>A195+1</f>
        <v>118</v>
      </c>
      <c r="B196" s="34" t="s">
        <v>167</v>
      </c>
      <c r="C196" s="35">
        <v>2010</v>
      </c>
      <c r="D196" s="64">
        <v>19.9</v>
      </c>
      <c r="E196" s="37">
        <v>0.5</v>
      </c>
      <c r="F196" s="65">
        <v>9.95</v>
      </c>
      <c r="G196" s="65"/>
      <c r="H196" s="39"/>
      <c r="I196" s="32">
        <f>H196*6*F196</f>
        <v>0</v>
      </c>
      <c r="K196" s="181"/>
      <c r="L196" s="181"/>
      <c r="M196" s="187" t="s">
        <v>168</v>
      </c>
      <c r="N196" s="187"/>
      <c r="O196" s="188"/>
      <c r="P196" s="188"/>
      <c r="Q196" s="188"/>
      <c r="R196" s="188"/>
    </row>
    <row r="197" spans="1:18" ht="15" customHeight="1">
      <c r="A197" s="89">
        <f>A196+1</f>
        <v>119</v>
      </c>
      <c r="B197" s="28" t="s">
        <v>169</v>
      </c>
      <c r="C197" s="22">
        <v>2012</v>
      </c>
      <c r="D197" s="29">
        <v>19.9</v>
      </c>
      <c r="E197" s="48">
        <v>0.349246231155779</v>
      </c>
      <c r="F197" s="31">
        <v>12.95</v>
      </c>
      <c r="G197" s="31"/>
      <c r="H197" s="26"/>
      <c r="I197" s="25">
        <f>H197*6*F197</f>
        <v>0</v>
      </c>
      <c r="K197" s="189"/>
      <c r="L197" s="189"/>
      <c r="M197" s="190" t="s">
        <v>170</v>
      </c>
      <c r="N197" s="190"/>
      <c r="O197" s="191"/>
      <c r="P197" s="191"/>
      <c r="Q197" s="191"/>
      <c r="R197" s="191"/>
    </row>
    <row r="198" spans="1:18" ht="14.25">
      <c r="A198" s="33">
        <f>A197+1</f>
        <v>120</v>
      </c>
      <c r="B198" s="34" t="s">
        <v>171</v>
      </c>
      <c r="C198" s="35">
        <v>2006</v>
      </c>
      <c r="D198" s="64">
        <v>19.9</v>
      </c>
      <c r="E198" s="40">
        <v>0.248743718592965</v>
      </c>
      <c r="F198" s="65">
        <v>14.95</v>
      </c>
      <c r="G198" s="65"/>
      <c r="H198" s="39"/>
      <c r="I198" s="25">
        <f>H198*6*F198</f>
        <v>0</v>
      </c>
      <c r="K198" s="192"/>
      <c r="L198" s="193"/>
      <c r="M198" s="194" t="s">
        <v>172</v>
      </c>
      <c r="N198" s="194"/>
      <c r="O198" s="195"/>
      <c r="P198" s="196"/>
      <c r="Q198" s="193"/>
      <c r="R198" s="193"/>
    </row>
    <row r="199" spans="1:9" ht="14.25">
      <c r="A199" s="197">
        <f>A198+1</f>
        <v>121</v>
      </c>
      <c r="B199" s="57" t="s">
        <v>173</v>
      </c>
      <c r="C199" s="58">
        <v>2010</v>
      </c>
      <c r="D199" s="59">
        <v>21.9</v>
      </c>
      <c r="E199" s="87">
        <v>0.31735159817351605</v>
      </c>
      <c r="F199" s="61">
        <v>14.95</v>
      </c>
      <c r="G199" s="61"/>
      <c r="H199" s="62"/>
      <c r="I199" s="78">
        <f>H199*6*F199</f>
        <v>0</v>
      </c>
    </row>
    <row r="200" spans="1:13" ht="14.25">
      <c r="A200" s="33">
        <f>A199+1</f>
        <v>122</v>
      </c>
      <c r="B200" s="34" t="s">
        <v>174</v>
      </c>
      <c r="C200" s="35">
        <v>2008</v>
      </c>
      <c r="D200" s="64">
        <v>29.95</v>
      </c>
      <c r="E200" s="40">
        <v>0.33555926544240405</v>
      </c>
      <c r="F200" s="65">
        <v>19.9</v>
      </c>
      <c r="G200" s="65"/>
      <c r="H200" s="39"/>
      <c r="I200" s="32">
        <f>H200*6*F200</f>
        <v>0</v>
      </c>
      <c r="K200" s="198" t="s">
        <v>175</v>
      </c>
      <c r="L200" s="199"/>
      <c r="M200" s="199"/>
    </row>
    <row r="201" spans="1:13" ht="15" customHeight="1">
      <c r="A201" s="27">
        <f>A200+1</f>
        <v>123</v>
      </c>
      <c r="B201" s="28" t="s">
        <v>176</v>
      </c>
      <c r="C201" s="22">
        <v>2012</v>
      </c>
      <c r="D201" s="29">
        <v>31.9</v>
      </c>
      <c r="E201" s="48">
        <v>0.31347962382445105</v>
      </c>
      <c r="F201" s="31">
        <v>21.9</v>
      </c>
      <c r="G201" s="31"/>
      <c r="H201" s="26"/>
      <c r="I201" s="25">
        <f>H201*6*F201</f>
        <v>0</v>
      </c>
      <c r="K201" s="200" t="s">
        <v>177</v>
      </c>
      <c r="L201" s="200"/>
      <c r="M201" s="200"/>
    </row>
    <row r="202" spans="1:13" ht="13.5">
      <c r="A202" s="152"/>
      <c r="B202" s="152" t="s">
        <v>178</v>
      </c>
      <c r="C202" s="152"/>
      <c r="D202" s="152"/>
      <c r="E202" s="152"/>
      <c r="F202" s="152"/>
      <c r="G202" s="152"/>
      <c r="H202" s="157"/>
      <c r="I202" s="152"/>
      <c r="K202" s="200"/>
      <c r="L202" s="200"/>
      <c r="M202" s="200"/>
    </row>
    <row r="203" spans="1:13" ht="14.25">
      <c r="A203" s="33">
        <f>A201+1</f>
        <v>124</v>
      </c>
      <c r="B203" s="34" t="s">
        <v>179</v>
      </c>
      <c r="C203" s="35">
        <v>2013</v>
      </c>
      <c r="D203" s="64">
        <v>5.99</v>
      </c>
      <c r="E203" s="37">
        <v>0.500834724540901</v>
      </c>
      <c r="F203" s="65">
        <v>2.99</v>
      </c>
      <c r="G203" s="65"/>
      <c r="H203" s="39"/>
      <c r="I203" s="32">
        <f>H203*6*F203</f>
        <v>0</v>
      </c>
      <c r="K203" s="200"/>
      <c r="L203" s="200"/>
      <c r="M203" s="200"/>
    </row>
    <row r="204" spans="1:19" ht="14.25">
      <c r="A204" s="27">
        <f>A203+1</f>
        <v>125</v>
      </c>
      <c r="B204" s="130" t="s">
        <v>180</v>
      </c>
      <c r="C204" s="91">
        <v>2013</v>
      </c>
      <c r="D204" s="92">
        <v>5.99</v>
      </c>
      <c r="E204" s="93">
        <v>0.333889816360601</v>
      </c>
      <c r="F204" s="94">
        <v>3.99</v>
      </c>
      <c r="G204" s="94"/>
      <c r="H204" s="95"/>
      <c r="I204" s="32">
        <f>H204*6*F204</f>
        <v>0</v>
      </c>
      <c r="K204" s="201"/>
      <c r="L204" s="201"/>
      <c r="M204" s="202"/>
      <c r="S204" s="193"/>
    </row>
    <row r="205" spans="1:13" ht="14.25">
      <c r="A205" s="33">
        <f>A204+1</f>
        <v>126</v>
      </c>
      <c r="B205" s="34" t="s">
        <v>181</v>
      </c>
      <c r="C205" s="35">
        <v>2012</v>
      </c>
      <c r="D205" s="64">
        <v>6.99</v>
      </c>
      <c r="E205" s="40">
        <v>0.32904148783977105</v>
      </c>
      <c r="F205" s="65">
        <v>4.69</v>
      </c>
      <c r="G205" s="65"/>
      <c r="H205" s="39"/>
      <c r="I205" s="32">
        <f>H205*6*F205</f>
        <v>0</v>
      </c>
      <c r="K205" s="203" t="s">
        <v>182</v>
      </c>
      <c r="L205" s="204"/>
      <c r="M205" s="204"/>
    </row>
    <row r="206" spans="1:13" ht="15" customHeight="1">
      <c r="A206" s="27">
        <f>A205+1</f>
        <v>127</v>
      </c>
      <c r="B206" s="28" t="s">
        <v>183</v>
      </c>
      <c r="C206" s="22">
        <v>2013</v>
      </c>
      <c r="D206" s="29">
        <v>7.9</v>
      </c>
      <c r="E206" s="48">
        <v>0.37341772151898706</v>
      </c>
      <c r="F206" s="31">
        <v>4.95</v>
      </c>
      <c r="G206" s="31"/>
      <c r="H206" s="26"/>
      <c r="I206" s="32">
        <f>H206*6*F206</f>
        <v>0</v>
      </c>
      <c r="K206" s="200" t="s">
        <v>184</v>
      </c>
      <c r="L206" s="200"/>
      <c r="M206" s="200"/>
    </row>
    <row r="207" spans="1:18" ht="15" customHeight="1">
      <c r="A207" s="33">
        <f>A206+1</f>
        <v>128</v>
      </c>
      <c r="B207" s="205" t="s">
        <v>185</v>
      </c>
      <c r="C207" s="206">
        <v>2012</v>
      </c>
      <c r="D207" s="207">
        <v>9.9</v>
      </c>
      <c r="E207" s="208">
        <v>0.39494949494949505</v>
      </c>
      <c r="F207" s="209">
        <v>5.99</v>
      </c>
      <c r="G207" s="209"/>
      <c r="H207" s="210"/>
      <c r="I207" s="32">
        <f>H207*6*F207</f>
        <v>0</v>
      </c>
      <c r="K207" s="200"/>
      <c r="L207" s="200"/>
      <c r="M207" s="200"/>
      <c r="N207" s="211"/>
      <c r="O207" s="211"/>
      <c r="P207" s="211"/>
      <c r="Q207" s="211"/>
      <c r="R207" s="211"/>
    </row>
    <row r="208" spans="1:18" ht="15" customHeight="1">
      <c r="A208" s="27">
        <f>A207+1</f>
        <v>129</v>
      </c>
      <c r="B208" s="28" t="s">
        <v>186</v>
      </c>
      <c r="C208" s="22" t="s">
        <v>94</v>
      </c>
      <c r="D208" s="29">
        <v>9.99</v>
      </c>
      <c r="E208" s="48">
        <v>0.3003003003003</v>
      </c>
      <c r="F208" s="31">
        <v>6.99</v>
      </c>
      <c r="G208" s="31"/>
      <c r="H208" s="26"/>
      <c r="I208" s="32">
        <f>H208*6*F208</f>
        <v>0</v>
      </c>
      <c r="K208" s="200"/>
      <c r="L208" s="200"/>
      <c r="M208" s="200"/>
      <c r="N208" s="211"/>
      <c r="O208" s="211"/>
      <c r="P208" s="211"/>
      <c r="Q208" s="211"/>
      <c r="R208" s="211"/>
    </row>
    <row r="209" spans="1:18" ht="14.25">
      <c r="A209" s="33">
        <f>A208+1</f>
        <v>130</v>
      </c>
      <c r="B209" s="34" t="s">
        <v>187</v>
      </c>
      <c r="C209" s="35">
        <v>2013</v>
      </c>
      <c r="D209" s="64">
        <v>11.9</v>
      </c>
      <c r="E209" s="40">
        <v>0.328571428571429</v>
      </c>
      <c r="F209" s="65">
        <v>7.99</v>
      </c>
      <c r="G209" s="65"/>
      <c r="H209" s="39"/>
      <c r="I209" s="32">
        <f>H209*6*F209</f>
        <v>0</v>
      </c>
      <c r="K209" s="200"/>
      <c r="L209" s="200"/>
      <c r="M209" s="200"/>
      <c r="N209" s="212"/>
      <c r="O209" s="213"/>
      <c r="P209" s="212"/>
      <c r="Q209" s="214"/>
      <c r="R209" s="215"/>
    </row>
    <row r="210" spans="1:18" ht="14.25">
      <c r="A210" s="115">
        <f>A209+1</f>
        <v>131</v>
      </c>
      <c r="B210" s="116" t="s">
        <v>188</v>
      </c>
      <c r="C210" s="117">
        <v>2013</v>
      </c>
      <c r="D210" s="216">
        <v>13.9</v>
      </c>
      <c r="E210" s="119">
        <v>0.42517985611510806</v>
      </c>
      <c r="F210" s="120">
        <v>7.99</v>
      </c>
      <c r="G210" s="120"/>
      <c r="H210" s="121"/>
      <c r="I210" s="108">
        <f>H210*6*F210</f>
        <v>0</v>
      </c>
      <c r="K210" s="201"/>
      <c r="L210" s="201"/>
      <c r="M210" s="202"/>
      <c r="N210" s="212"/>
      <c r="O210" s="213"/>
      <c r="P210" s="212"/>
      <c r="Q210" s="214"/>
      <c r="R210" s="215"/>
    </row>
    <row r="211" spans="1:18" ht="15" customHeight="1">
      <c r="A211" s="217">
        <f>A210+1</f>
        <v>132</v>
      </c>
      <c r="B211" s="143" t="s">
        <v>189</v>
      </c>
      <c r="C211" s="144">
        <v>2013</v>
      </c>
      <c r="D211" s="218">
        <v>7.99</v>
      </c>
      <c r="E211" s="146">
        <v>0.43679599499374205</v>
      </c>
      <c r="F211" s="147">
        <v>4.5</v>
      </c>
      <c r="G211" s="147"/>
      <c r="H211" s="148"/>
      <c r="I211" s="219">
        <f>H211*6*F211</f>
        <v>0</v>
      </c>
      <c r="K211" s="220" t="s">
        <v>190</v>
      </c>
      <c r="L211" s="201"/>
      <c r="M211" s="202"/>
      <c r="N211" s="212"/>
      <c r="O211" s="213"/>
      <c r="P211" s="212"/>
      <c r="Q211" s="214"/>
      <c r="R211" s="215"/>
    </row>
    <row r="212" spans="1:18" ht="15" customHeight="1">
      <c r="A212" s="197">
        <f>A211+1</f>
        <v>133</v>
      </c>
      <c r="B212" s="28" t="s">
        <v>191</v>
      </c>
      <c r="C212" s="22">
        <v>2002</v>
      </c>
      <c r="D212" s="29">
        <v>7.95</v>
      </c>
      <c r="E212" s="133">
        <v>0.623899371069182</v>
      </c>
      <c r="F212" s="31">
        <v>2.99</v>
      </c>
      <c r="G212" s="31"/>
      <c r="H212" s="26"/>
      <c r="I212" s="221">
        <f>H212*6*F212</f>
        <v>0</v>
      </c>
      <c r="K212" s="222" t="s">
        <v>192</v>
      </c>
      <c r="L212" s="222"/>
      <c r="M212" s="222"/>
      <c r="N212" s="212"/>
      <c r="O212" s="213"/>
      <c r="P212" s="212"/>
      <c r="Q212" s="214"/>
      <c r="R212" s="215"/>
    </row>
    <row r="213" spans="1:18" ht="15" customHeight="1">
      <c r="A213" s="33">
        <f>A212+1</f>
        <v>134</v>
      </c>
      <c r="B213" s="34" t="s">
        <v>193</v>
      </c>
      <c r="C213" s="35">
        <v>2013</v>
      </c>
      <c r="D213" s="64">
        <v>8.95</v>
      </c>
      <c r="E213" s="37">
        <v>0.49720670391061506</v>
      </c>
      <c r="F213" s="65">
        <v>4.5</v>
      </c>
      <c r="G213" s="65"/>
      <c r="H213" s="39"/>
      <c r="I213" s="32">
        <f>H213*6*F213</f>
        <v>0</v>
      </c>
      <c r="K213" s="222"/>
      <c r="L213" s="222"/>
      <c r="M213" s="222"/>
      <c r="N213" s="212"/>
      <c r="O213" s="213"/>
      <c r="P213" s="212"/>
      <c r="Q213" s="214"/>
      <c r="R213" s="215"/>
    </row>
    <row r="214" spans="1:18" ht="14.25">
      <c r="A214" s="27">
        <f>A213+1</f>
        <v>135</v>
      </c>
      <c r="B214" s="28" t="s">
        <v>194</v>
      </c>
      <c r="C214" s="22">
        <v>2011</v>
      </c>
      <c r="D214" s="29">
        <v>11</v>
      </c>
      <c r="E214" s="48">
        <v>0.364545454545454</v>
      </c>
      <c r="F214" s="31">
        <v>6.99</v>
      </c>
      <c r="G214" s="31"/>
      <c r="H214" s="26"/>
      <c r="I214" s="32">
        <f>H214*6*F214</f>
        <v>0</v>
      </c>
      <c r="N214" s="212"/>
      <c r="O214" s="213"/>
      <c r="P214" s="212"/>
      <c r="Q214" s="214"/>
      <c r="R214" s="215"/>
    </row>
    <row r="215" spans="1:18" ht="14.25">
      <c r="A215" s="33">
        <f>A214+1</f>
        <v>136</v>
      </c>
      <c r="B215" s="34" t="s">
        <v>195</v>
      </c>
      <c r="C215" s="35">
        <v>2013</v>
      </c>
      <c r="D215" s="64">
        <v>7.99</v>
      </c>
      <c r="E215" s="40">
        <v>0.37546933667083804</v>
      </c>
      <c r="F215" s="65">
        <v>4.99</v>
      </c>
      <c r="G215" s="65"/>
      <c r="H215" s="39"/>
      <c r="I215" s="32">
        <f>H215*6*F215</f>
        <v>0</v>
      </c>
      <c r="K215" s="223" t="s">
        <v>196</v>
      </c>
      <c r="L215" s="223"/>
      <c r="N215" s="212"/>
      <c r="O215" s="213"/>
      <c r="P215" s="212"/>
      <c r="Q215" s="214"/>
      <c r="R215" s="215"/>
    </row>
    <row r="216" spans="1:18" ht="15" customHeight="1">
      <c r="A216" s="151"/>
      <c r="B216" s="152" t="s">
        <v>197</v>
      </c>
      <c r="C216" s="152"/>
      <c r="D216" s="152"/>
      <c r="E216" s="152"/>
      <c r="F216" s="152"/>
      <c r="G216" s="152"/>
      <c r="H216" s="157"/>
      <c r="I216" s="153"/>
      <c r="J216" s="193"/>
      <c r="K216" s="224"/>
      <c r="N216" s="212"/>
      <c r="O216" s="213"/>
      <c r="P216" s="212"/>
      <c r="Q216" s="214"/>
      <c r="R216" s="215"/>
    </row>
    <row r="217" spans="1:18" ht="15" customHeight="1">
      <c r="A217" s="132">
        <f>A215+1</f>
        <v>137</v>
      </c>
      <c r="B217" s="50" t="s">
        <v>198</v>
      </c>
      <c r="C217" s="51">
        <v>2013</v>
      </c>
      <c r="D217" s="225">
        <v>6.95</v>
      </c>
      <c r="E217" s="53">
        <v>0.42589928057554</v>
      </c>
      <c r="F217" s="226">
        <v>3.99</v>
      </c>
      <c r="G217" s="226"/>
      <c r="H217" s="227"/>
      <c r="I217" s="122">
        <f>H217*6*F217</f>
        <v>0</v>
      </c>
      <c r="N217" s="212"/>
      <c r="O217" s="213"/>
      <c r="P217" s="212"/>
      <c r="Q217" s="214"/>
      <c r="R217" s="215"/>
    </row>
    <row r="218" spans="1:18" ht="15.75" customHeight="1">
      <c r="A218" s="150">
        <f>A217+1</f>
        <v>138</v>
      </c>
      <c r="B218" s="57" t="s">
        <v>199</v>
      </c>
      <c r="C218" s="58">
        <v>2012</v>
      </c>
      <c r="D218" s="59">
        <v>5.95</v>
      </c>
      <c r="E218" s="87">
        <v>0.396638655462185</v>
      </c>
      <c r="F218" s="61">
        <v>3.59</v>
      </c>
      <c r="G218" s="61"/>
      <c r="H218" s="62"/>
      <c r="I218" s="63">
        <f>H218*6*F218</f>
        <v>0</v>
      </c>
      <c r="J218" s="228"/>
      <c r="N218" s="212"/>
      <c r="O218" s="213"/>
      <c r="P218" s="212"/>
      <c r="Q218" s="229"/>
      <c r="R218" s="215"/>
    </row>
    <row r="219" spans="1:18" ht="15" customHeight="1">
      <c r="A219" s="33">
        <f>A218+1</f>
        <v>139</v>
      </c>
      <c r="B219" s="34" t="s">
        <v>200</v>
      </c>
      <c r="C219" s="35">
        <v>2013</v>
      </c>
      <c r="D219" s="64">
        <v>8.95</v>
      </c>
      <c r="E219" s="40">
        <v>0.44245810055865903</v>
      </c>
      <c r="F219" s="65">
        <v>4.99</v>
      </c>
      <c r="G219" s="65"/>
      <c r="H219" s="39"/>
      <c r="I219" s="32">
        <f>H219*6*F219</f>
        <v>0</v>
      </c>
      <c r="J219" s="193"/>
      <c r="N219" s="230" t="s">
        <v>201</v>
      </c>
      <c r="O219" s="231"/>
      <c r="P219" s="231"/>
      <c r="Q219" s="231"/>
      <c r="R219" s="231"/>
    </row>
    <row r="220" spans="1:18" ht="15" customHeight="1">
      <c r="A220" s="27">
        <f>A219+1</f>
        <v>140</v>
      </c>
      <c r="B220" s="130" t="s">
        <v>202</v>
      </c>
      <c r="C220" s="91">
        <v>2013</v>
      </c>
      <c r="D220" s="92">
        <v>8.95</v>
      </c>
      <c r="E220" s="93">
        <v>0.44245810055865903</v>
      </c>
      <c r="F220" s="94">
        <v>4.99</v>
      </c>
      <c r="G220" s="94"/>
      <c r="H220" s="95"/>
      <c r="I220" s="32">
        <f>H220*6*F220</f>
        <v>0</v>
      </c>
      <c r="J220" s="193"/>
      <c r="K220" s="232"/>
      <c r="L220" s="232"/>
      <c r="M220" s="233"/>
      <c r="N220" s="232"/>
      <c r="O220" s="232"/>
      <c r="P220" s="232"/>
      <c r="Q220" s="232"/>
      <c r="R220" s="232"/>
    </row>
    <row r="221" spans="1:18" ht="15" customHeight="1">
      <c r="A221" s="33">
        <f>A220+1</f>
        <v>141</v>
      </c>
      <c r="B221" s="34" t="s">
        <v>203</v>
      </c>
      <c r="C221" s="35">
        <v>2013</v>
      </c>
      <c r="D221" s="64">
        <v>9.9</v>
      </c>
      <c r="E221" s="40">
        <v>0.293939393939394</v>
      </c>
      <c r="F221" s="65">
        <v>6.99</v>
      </c>
      <c r="G221" s="65"/>
      <c r="H221" s="166"/>
      <c r="I221" s="32">
        <f>H221*6*F221</f>
        <v>0</v>
      </c>
      <c r="K221" s="232"/>
      <c r="L221" s="232"/>
      <c r="M221" s="233"/>
      <c r="N221" s="232"/>
      <c r="O221" s="232"/>
      <c r="P221" s="232"/>
      <c r="Q221" s="232"/>
      <c r="R221" s="232"/>
    </row>
    <row r="222" spans="1:18" ht="15.75" customHeight="1">
      <c r="A222" s="27">
        <f>A221+1</f>
        <v>142</v>
      </c>
      <c r="B222" s="28" t="s">
        <v>204</v>
      </c>
      <c r="C222" s="22">
        <v>2011</v>
      </c>
      <c r="D222" s="29">
        <v>12.9</v>
      </c>
      <c r="E222" s="48">
        <v>0.306201550387597</v>
      </c>
      <c r="F222" s="31">
        <v>8.95</v>
      </c>
      <c r="G222" s="31"/>
      <c r="H222" s="26"/>
      <c r="I222" s="32">
        <f>H222*6*F222</f>
        <v>0</v>
      </c>
      <c r="K222" s="234"/>
      <c r="L222" s="234"/>
      <c r="M222" s="233"/>
      <c r="N222" s="232"/>
      <c r="O222" s="232"/>
      <c r="P222" s="235"/>
      <c r="Q222" s="235"/>
      <c r="R222" s="235"/>
    </row>
    <row r="223" spans="1:18" ht="15" customHeight="1">
      <c r="A223" s="33">
        <f>A222+1</f>
        <v>143</v>
      </c>
      <c r="B223" s="34" t="s">
        <v>205</v>
      </c>
      <c r="C223" s="35">
        <v>2012</v>
      </c>
      <c r="D223" s="64">
        <v>14.9</v>
      </c>
      <c r="E223" s="40">
        <v>0.33221476510067105</v>
      </c>
      <c r="F223" s="65">
        <v>9.95</v>
      </c>
      <c r="G223" s="65"/>
      <c r="H223" s="39"/>
      <c r="I223" s="32">
        <f>H223*6*F223</f>
        <v>0</v>
      </c>
      <c r="K223" s="236"/>
      <c r="L223" s="237"/>
      <c r="M223" s="238"/>
      <c r="N223" s="239"/>
      <c r="Q223" s="240"/>
      <c r="R223" s="240"/>
    </row>
    <row r="224" spans="1:18" ht="15" customHeight="1">
      <c r="A224" s="27">
        <f>A223+1</f>
        <v>144</v>
      </c>
      <c r="B224" s="28" t="s">
        <v>206</v>
      </c>
      <c r="C224" s="22">
        <v>2013</v>
      </c>
      <c r="D224" s="29">
        <v>18.9</v>
      </c>
      <c r="E224" s="48">
        <v>0.37037037037037</v>
      </c>
      <c r="F224" s="31">
        <v>11.9</v>
      </c>
      <c r="G224" s="31"/>
      <c r="H224" s="26"/>
      <c r="I224" s="32">
        <f>H224*6*F224</f>
        <v>0</v>
      </c>
      <c r="K224" s="241"/>
      <c r="L224" s="241"/>
      <c r="M224" s="242"/>
      <c r="Q224" s="243"/>
      <c r="R224" s="244" t="s">
        <v>207</v>
      </c>
    </row>
    <row r="225" spans="1:18" ht="14.25">
      <c r="A225" s="33">
        <f>A224+1</f>
        <v>145</v>
      </c>
      <c r="B225" s="34" t="s">
        <v>208</v>
      </c>
      <c r="C225" s="35">
        <v>2011</v>
      </c>
      <c r="D225" s="64">
        <v>19.9</v>
      </c>
      <c r="E225" s="40">
        <v>0.29899497487437204</v>
      </c>
      <c r="F225" s="65">
        <v>13.95</v>
      </c>
      <c r="G225" s="65"/>
      <c r="H225" s="39"/>
      <c r="I225" s="32">
        <f>H225*6*F225</f>
        <v>0</v>
      </c>
      <c r="K225" s="241"/>
      <c r="L225" s="241"/>
      <c r="M225" s="245"/>
      <c r="P225" s="243"/>
      <c r="Q225" s="243"/>
      <c r="R225" s="246" t="s">
        <v>209</v>
      </c>
    </row>
    <row r="226" spans="10:18" ht="15" customHeight="1">
      <c r="J226" s="193"/>
      <c r="K226" s="247"/>
      <c r="L226" s="247"/>
      <c r="M226" s="247"/>
      <c r="N226" s="248" t="s">
        <v>210</v>
      </c>
      <c r="O226" s="248"/>
      <c r="P226" s="248"/>
      <c r="Q226" s="248"/>
      <c r="R226" s="248"/>
    </row>
    <row r="227" spans="10:18" ht="15" customHeight="1">
      <c r="J227" s="193"/>
      <c r="L227" s="249"/>
      <c r="M227" s="249"/>
      <c r="N227" s="232"/>
      <c r="O227" s="231"/>
      <c r="P227" s="231"/>
      <c r="Q227" s="231"/>
      <c r="R227" s="231"/>
    </row>
    <row r="228" spans="10:18" ht="15" customHeight="1">
      <c r="J228" s="193"/>
      <c r="N228" s="250"/>
      <c r="O228" s="231"/>
      <c r="P228" s="231"/>
      <c r="Q228" s="231"/>
      <c r="R228" s="231"/>
    </row>
    <row r="229" spans="14:18" ht="15" customHeight="1">
      <c r="N229" s="250"/>
      <c r="O229" s="231"/>
      <c r="P229" s="231"/>
      <c r="Q229" s="231"/>
      <c r="R229" s="231"/>
    </row>
    <row r="230" spans="11:18" ht="13.5">
      <c r="K230" s="251"/>
      <c r="N230" s="250"/>
      <c r="O230" s="231"/>
      <c r="P230" s="231"/>
      <c r="Q230" s="231"/>
      <c r="R230" s="231"/>
    </row>
    <row r="231" spans="11:18" ht="13.5">
      <c r="K231" s="252"/>
      <c r="L231" s="250"/>
      <c r="M231" s="250"/>
      <c r="N231" s="250"/>
      <c r="O231" s="253"/>
      <c r="P231" s="232"/>
      <c r="Q231" s="232"/>
      <c r="R231" s="232"/>
    </row>
    <row r="279" ht="15" customHeight="1"/>
  </sheetData>
  <sheetProtection selectLockedCells="1" selectUnlockedCells="1"/>
  <mergeCells count="30">
    <mergeCell ref="A1:R1"/>
    <mergeCell ref="L185:L186"/>
    <mergeCell ref="K188:O188"/>
    <mergeCell ref="Q188:R188"/>
    <mergeCell ref="K191:L191"/>
    <mergeCell ref="M191:R191"/>
    <mergeCell ref="K192:L192"/>
    <mergeCell ref="M192:N192"/>
    <mergeCell ref="O192:R192"/>
    <mergeCell ref="K193:L193"/>
    <mergeCell ref="M193:N193"/>
    <mergeCell ref="O193:R193"/>
    <mergeCell ref="K194:L194"/>
    <mergeCell ref="M194:N194"/>
    <mergeCell ref="O194:R194"/>
    <mergeCell ref="K195:L195"/>
    <mergeCell ref="M195:N195"/>
    <mergeCell ref="O195:R195"/>
    <mergeCell ref="K196:L196"/>
    <mergeCell ref="M196:N196"/>
    <mergeCell ref="O196:R196"/>
    <mergeCell ref="K197:L197"/>
    <mergeCell ref="M197:N197"/>
    <mergeCell ref="O197:R197"/>
    <mergeCell ref="K201:M203"/>
    <mergeCell ref="K206:M209"/>
    <mergeCell ref="K212:M213"/>
    <mergeCell ref="K215:L215"/>
    <mergeCell ref="K225:L225"/>
    <mergeCell ref="N226:R226"/>
  </mergeCells>
  <hyperlinks>
    <hyperlink ref="N226" r:id="rId1" display="www.domaines-villages.com"/>
  </hyperlinks>
  <printOptions/>
  <pageMargins left="0.11805555555555555" right="0.11805555555555555" top="0" bottom="0" header="0.5118055555555555" footer="0.5118055555555555"/>
  <pageSetup fitToHeight="1" fitToWidth="1" horizontalDpi="300" verticalDpi="300" orientation="landscape" paperSize="9"/>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Muriel MR. ROUSSEY</dc:creator>
  <cp:keywords/>
  <dc:description/>
  <cp:lastModifiedBy/>
  <cp:lastPrinted>2014-07-04T09:39:12Z</cp:lastPrinted>
  <dcterms:created xsi:type="dcterms:W3CDTF">2013-02-13T10:17:03Z</dcterms:created>
  <dcterms:modified xsi:type="dcterms:W3CDTF">2014-09-18T09:25:57Z</dcterms:modified>
  <cp:category/>
  <cp:version/>
  <cp:contentType/>
  <cp:contentStatus/>
  <cp:revision>1</cp:revision>
</cp:coreProperties>
</file>