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5" yWindow="6990" windowWidth="19065" windowHeight="5955" firstSheet="1" activeTab="1"/>
  </bookViews>
  <sheets>
    <sheet name="Feuil1" sheetId="1" state="hidden" r:id="rId1"/>
    <sheet name="Bon de commande" sheetId="2" r:id="rId2"/>
  </sheets>
  <definedNames>
    <definedName name="_xlnm._FilterDatabase" localSheetId="1" hidden="1">'Bon de commande'!$P$10:$P$143</definedName>
    <definedName name="CaseACocher1" localSheetId="1">'Bon de commande'!#REF!</definedName>
    <definedName name="_xlnm.Print_Titles" localSheetId="1">'Bon de commande'!$1:$10</definedName>
    <definedName name="_xlnm.Print_Area" localSheetId="1">'Bon de commande'!$A$1:$U$163</definedName>
  </definedNames>
  <calcPr fullCalcOnLoad="1"/>
</workbook>
</file>

<file path=xl/sharedStrings.xml><?xml version="1.0" encoding="utf-8"?>
<sst xmlns="http://schemas.openxmlformats.org/spreadsheetml/2006/main" count="997" uniqueCount="400">
  <si>
    <t>Appellation</t>
  </si>
  <si>
    <t>Total en EUROS</t>
  </si>
  <si>
    <t>0 à 5</t>
  </si>
  <si>
    <t>TOTAL</t>
  </si>
  <si>
    <t>0 à 3</t>
  </si>
  <si>
    <t>0 à 2</t>
  </si>
  <si>
    <t>0 à 4</t>
  </si>
  <si>
    <t>0 à 6</t>
  </si>
  <si>
    <t>Conditionnement</t>
  </si>
  <si>
    <t>75 cl</t>
  </si>
  <si>
    <t>Date et signature</t>
  </si>
  <si>
    <t>2009</t>
  </si>
  <si>
    <t>Cépage Millésime*</t>
  </si>
  <si>
    <t>Caveau</t>
  </si>
  <si>
    <t>Prix unitaire</t>
  </si>
  <si>
    <t>Quantité</t>
  </si>
  <si>
    <t>2008/09</t>
  </si>
  <si>
    <t>2008</t>
  </si>
  <si>
    <t>2007</t>
  </si>
  <si>
    <t>ALIGOTE</t>
  </si>
  <si>
    <t>CHARDONNAY</t>
  </si>
  <si>
    <r>
      <t>AUXEY DURESSES</t>
    </r>
    <r>
      <rPr>
        <i/>
        <sz val="10"/>
        <color indexed="8"/>
        <rFont val="Arial"/>
        <family val="2"/>
      </rPr>
      <t xml:space="preserve"> Sélection</t>
    </r>
  </si>
  <si>
    <t>PINOT NOIR</t>
  </si>
  <si>
    <t>0 à 7</t>
  </si>
  <si>
    <t>MÂCON IGE</t>
  </si>
  <si>
    <r>
      <t>SAVIGNY LES BEAUNE</t>
    </r>
    <r>
      <rPr>
        <i/>
        <sz val="10"/>
        <color indexed="8"/>
        <rFont val="Arial"/>
        <family val="2"/>
      </rPr>
      <t xml:space="preserve"> Sélection</t>
    </r>
  </si>
  <si>
    <r>
      <t>MARSANNAY</t>
    </r>
    <r>
      <rPr>
        <i/>
        <sz val="10"/>
        <color indexed="8"/>
        <rFont val="Arial"/>
        <family val="2"/>
      </rPr>
      <t xml:space="preserve"> Sélection</t>
    </r>
  </si>
  <si>
    <r>
      <t xml:space="preserve">FIXIN </t>
    </r>
    <r>
      <rPr>
        <i/>
        <sz val="10"/>
        <color indexed="8"/>
        <rFont val="Arial"/>
        <family val="2"/>
      </rPr>
      <t>Champs des Charmes – Cave privée</t>
    </r>
  </si>
  <si>
    <t>CLOS VOUGEOT Grand Cru</t>
  </si>
  <si>
    <r>
      <t>CHARDONNAY</t>
    </r>
    <r>
      <rPr>
        <i/>
        <sz val="10"/>
        <color indexed="8"/>
        <rFont val="Arial"/>
        <family val="2"/>
      </rPr>
      <t xml:space="preserve">  blanc - Prestige - Boisé</t>
    </r>
  </si>
  <si>
    <r>
      <t>SYRAH</t>
    </r>
    <r>
      <rPr>
        <i/>
        <sz val="10"/>
        <color indexed="8"/>
        <rFont val="Arial"/>
        <family val="2"/>
      </rPr>
      <t xml:space="preserve"> rouge - Boisé</t>
    </r>
  </si>
  <si>
    <r>
      <t>MERLOT</t>
    </r>
    <r>
      <rPr>
        <i/>
        <sz val="10"/>
        <color indexed="8"/>
        <rFont val="Arial"/>
        <family val="2"/>
      </rPr>
      <t xml:space="preserve"> rouge </t>
    </r>
  </si>
  <si>
    <r>
      <t>MARSELAN</t>
    </r>
    <r>
      <rPr>
        <i/>
        <sz val="10"/>
        <color indexed="8"/>
        <rFont val="Arial"/>
        <family val="2"/>
      </rPr>
      <t xml:space="preserve"> rouge - Boisé</t>
    </r>
  </si>
  <si>
    <r>
      <t>CÔTES DU LUBERON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Les</t>
    </r>
    <r>
      <rPr>
        <b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Ventelles</t>
    </r>
  </si>
  <si>
    <r>
      <t>VENTOUX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Les Ventelles</t>
    </r>
  </si>
  <si>
    <r>
      <t>SAINT PERAY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Cave de Tain</t>
    </r>
  </si>
  <si>
    <r>
      <t>CROZES HERMITAGE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Cave de Tain</t>
    </r>
  </si>
  <si>
    <r>
      <t xml:space="preserve">SAINT JOSEPH </t>
    </r>
    <r>
      <rPr>
        <i/>
        <sz val="10"/>
        <color indexed="8"/>
        <rFont val="Arial"/>
        <family val="2"/>
      </rPr>
      <t>Cave de Tain</t>
    </r>
  </si>
  <si>
    <r>
      <t>CÔTES DU RHONE</t>
    </r>
    <r>
      <rPr>
        <i/>
        <sz val="10"/>
        <color indexed="8"/>
        <rFont val="Arial"/>
        <family val="2"/>
      </rPr>
      <t xml:space="preserve"> Les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Ventelles</t>
    </r>
  </si>
  <si>
    <r>
      <t>CÔTES DU VENTOUX</t>
    </r>
    <r>
      <rPr>
        <i/>
        <sz val="10"/>
        <color indexed="8"/>
        <rFont val="Arial"/>
        <family val="2"/>
      </rPr>
      <t xml:space="preserve"> Beauvalière</t>
    </r>
  </si>
  <si>
    <r>
      <t>CÔTES DU LUBERON</t>
    </r>
    <r>
      <rPr>
        <i/>
        <sz val="10"/>
        <color indexed="8"/>
        <rFont val="Arial"/>
        <family val="2"/>
      </rPr>
      <t xml:space="preserve"> Les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Ventelles</t>
    </r>
  </si>
  <si>
    <r>
      <t>VENTOUX</t>
    </r>
    <r>
      <rPr>
        <i/>
        <sz val="10"/>
        <color indexed="8"/>
        <rFont val="Arial"/>
        <family val="2"/>
      </rPr>
      <t xml:space="preserve"> Les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Ventelles</t>
    </r>
  </si>
  <si>
    <r>
      <t>SABLET</t>
    </r>
    <r>
      <rPr>
        <i/>
        <sz val="10"/>
        <color indexed="8"/>
        <rFont val="Arial"/>
        <family val="2"/>
      </rPr>
      <t xml:space="preserve"> Le Gravillas</t>
    </r>
  </si>
  <si>
    <r>
      <t>CROZES HERMITAGE</t>
    </r>
    <r>
      <rPr>
        <i/>
        <sz val="10"/>
        <color indexed="8"/>
        <rFont val="Arial"/>
        <family val="2"/>
      </rPr>
      <t xml:space="preserve"> Cave de Tain</t>
    </r>
  </si>
  <si>
    <r>
      <t>SAINT JOSEPH</t>
    </r>
    <r>
      <rPr>
        <i/>
        <sz val="10"/>
        <color indexed="8"/>
        <rFont val="Arial"/>
        <family val="2"/>
      </rPr>
      <t xml:space="preserve"> Cave de Tain</t>
    </r>
  </si>
  <si>
    <r>
      <t>CORNAS</t>
    </r>
    <r>
      <rPr>
        <i/>
        <sz val="10"/>
        <color indexed="8"/>
        <rFont val="Arial"/>
        <family val="2"/>
      </rPr>
      <t xml:space="preserve"> Cave de Tain</t>
    </r>
  </si>
  <si>
    <r>
      <t>HERMITAGE</t>
    </r>
    <r>
      <rPr>
        <i/>
        <sz val="10"/>
        <color indexed="8"/>
        <rFont val="Arial"/>
        <family val="2"/>
      </rPr>
      <t xml:space="preserve"> Cave de Tain</t>
    </r>
  </si>
  <si>
    <r>
      <t>CAIRANNE</t>
    </r>
    <r>
      <rPr>
        <i/>
        <sz val="10"/>
        <color indexed="8"/>
        <rFont val="Arial"/>
        <family val="2"/>
      </rPr>
      <t xml:space="preserve"> Cave de Cairanne - Argent Paris 2009 </t>
    </r>
  </si>
  <si>
    <r>
      <t>MONBAZILLAC</t>
    </r>
    <r>
      <rPr>
        <i/>
        <sz val="10"/>
        <color indexed="8"/>
        <rFont val="Arial"/>
        <family val="2"/>
      </rPr>
      <t xml:space="preserve">  2007/08</t>
    </r>
  </si>
  <si>
    <t>2007/08</t>
  </si>
  <si>
    <r>
      <t>COTEAUX D’ENSERUNE</t>
    </r>
    <r>
      <rPr>
        <i/>
        <sz val="10"/>
        <color indexed="8"/>
        <rFont val="Arial"/>
        <family val="2"/>
      </rPr>
      <t xml:space="preserve"> rouge Le Puech Auriol   </t>
    </r>
  </si>
  <si>
    <t xml:space="preserve"> AOC Languedoc et Sud Ouest</t>
  </si>
  <si>
    <r>
      <t xml:space="preserve">COSTIERES DE NIMES </t>
    </r>
    <r>
      <rPr>
        <i/>
        <sz val="10"/>
        <color indexed="8"/>
        <rFont val="Arial"/>
        <family val="2"/>
      </rPr>
      <t xml:space="preserve">rouge </t>
    </r>
    <r>
      <rPr>
        <b/>
        <i/>
        <sz val="10"/>
        <color indexed="17"/>
        <rFont val="Arial"/>
        <family val="2"/>
      </rPr>
      <t>BIO</t>
    </r>
  </si>
  <si>
    <r>
      <t xml:space="preserve">BERGERAC </t>
    </r>
    <r>
      <rPr>
        <i/>
        <sz val="10"/>
        <color indexed="8"/>
        <rFont val="Arial"/>
        <family val="2"/>
      </rPr>
      <t>rouge BRENNUS Fûts</t>
    </r>
  </si>
  <si>
    <r>
      <t xml:space="preserve">CÔTES DU MARMANDAIS </t>
    </r>
    <r>
      <rPr>
        <i/>
        <sz val="10"/>
        <color indexed="8"/>
        <rFont val="Arial"/>
        <family val="2"/>
      </rPr>
      <t>rouge Confidentiel - Or Paris 07</t>
    </r>
  </si>
  <si>
    <r>
      <t xml:space="preserve">FRONTON </t>
    </r>
    <r>
      <rPr>
        <i/>
        <sz val="10"/>
        <color indexed="8"/>
        <rFont val="Arial"/>
        <family val="2"/>
      </rPr>
      <t>rouge Haut Capitol - Fûts</t>
    </r>
  </si>
  <si>
    <r>
      <t xml:space="preserve">GAILLAC </t>
    </r>
    <r>
      <rPr>
        <i/>
        <sz val="10"/>
        <color indexed="8"/>
        <rFont val="Arial"/>
        <family val="2"/>
      </rPr>
      <t>Passion - Or Toulouse 08</t>
    </r>
  </si>
  <si>
    <r>
      <t>CAHORS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rouge Paradis G-Hachette 06</t>
    </r>
  </si>
  <si>
    <r>
      <t>BORDEAUX</t>
    </r>
    <r>
      <rPr>
        <i/>
        <sz val="10"/>
        <color indexed="8"/>
        <rFont val="Arial"/>
        <family val="2"/>
      </rPr>
      <t xml:space="preserve"> Axel Desvignes </t>
    </r>
  </si>
  <si>
    <r>
      <t>BORDEAUX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Axel Desvignes </t>
    </r>
  </si>
  <si>
    <r>
      <t>BORDEAUX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Grand Théâtre - Argent Mâcon 2009</t>
    </r>
  </si>
  <si>
    <r>
      <t>CÔTES DE BOURG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Ch. La  Croix Picard</t>
    </r>
  </si>
  <si>
    <r>
      <t>CÔTES DE FRANCS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Château Bernarderie - Or Aquitaine 2009</t>
    </r>
  </si>
  <si>
    <r>
      <t xml:space="preserve">GRAVES </t>
    </r>
    <r>
      <rPr>
        <i/>
        <sz val="10"/>
        <color indexed="8"/>
        <rFont val="Arial"/>
        <family val="2"/>
      </rPr>
      <t>Sansonnet de Gavache</t>
    </r>
  </si>
  <si>
    <r>
      <t>STE FOY BDX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Château Capelle - Bronze Aquitaine 2008</t>
    </r>
  </si>
  <si>
    <r>
      <t>MEDOC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Château Lagrave Cadis</t>
    </r>
  </si>
  <si>
    <r>
      <t xml:space="preserve">HAUT MEDOC </t>
    </r>
    <r>
      <rPr>
        <i/>
        <sz val="10"/>
        <color indexed="8"/>
        <rFont val="Arial"/>
        <family val="2"/>
      </rPr>
      <t>La Châtellenie</t>
    </r>
  </si>
  <si>
    <r>
      <t>BDX SUPERIEUR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2007 Grand Théâtre - Guide Hachette 2010</t>
    </r>
  </si>
  <si>
    <r>
      <t>LUSSAC ST EMILION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Ch. La Croix de Chereau</t>
    </r>
  </si>
  <si>
    <r>
      <t>LALANDE DE POMEROL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Ch. Les Vieux Ormes</t>
    </r>
  </si>
  <si>
    <r>
      <t>MEDOC  Cru Bourgeois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Château de  BY</t>
    </r>
    <r>
      <rPr>
        <sz val="10"/>
        <color indexed="8"/>
        <rFont val="Arial"/>
        <family val="2"/>
      </rPr>
      <t xml:space="preserve"> </t>
    </r>
  </si>
  <si>
    <r>
      <t>LISTRAC MEDOC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Ch.Lagrave Cissan</t>
    </r>
  </si>
  <si>
    <r>
      <t>MOULIS  Cru Bourgeois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2002 Château Guitignan</t>
    </r>
  </si>
  <si>
    <r>
      <t xml:space="preserve">ST EMILION Grand Cru </t>
    </r>
    <r>
      <rPr>
        <i/>
        <sz val="10"/>
        <color indexed="8"/>
        <rFont val="Arial"/>
        <family val="2"/>
      </rPr>
      <t>Château Graviers d’Ellies</t>
    </r>
  </si>
  <si>
    <r>
      <t>MEDOC  Cru Bourgeois Supérieur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Château  Greysac</t>
    </r>
  </si>
  <si>
    <r>
      <t>PAUILLAC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Rose Pauillac</t>
    </r>
  </si>
  <si>
    <t xml:space="preserve"> AOC Bourgogne Blanc</t>
  </si>
  <si>
    <t xml:space="preserve">  ALSACE – Cave de Turckheim</t>
  </si>
  <si>
    <t xml:space="preserve"> BORDEAUX – Vin rouge</t>
  </si>
  <si>
    <t xml:space="preserve"> BORDEAUX – Vin blanc</t>
  </si>
  <si>
    <t xml:space="preserve"> BORDELAIS ET SUD-OUEST – Vins blancs moëlleux</t>
  </si>
  <si>
    <t xml:space="preserve"> VALLÉE DU RHÔNE – AOC Vallée du Rhône Blanc</t>
  </si>
  <si>
    <t xml:space="preserve"> VALLÉE DU RHÔNE – Vin de pays</t>
  </si>
  <si>
    <t xml:space="preserve"> Vin de pays de Ste Marie la Blanche – Blanc</t>
  </si>
  <si>
    <t xml:space="preserve"> Vin de pays de Ste Marie la Blanche – Rouge</t>
  </si>
  <si>
    <t xml:space="preserve"> VALLÉE DU RHÔNE – AOC Vallée du Rhône Rouge</t>
  </si>
  <si>
    <t xml:space="preserve"> BORDELAIS ET SUD-OUEST – Vins de pays</t>
  </si>
  <si>
    <r>
      <t xml:space="preserve">SYLVANER </t>
    </r>
    <r>
      <rPr>
        <i/>
        <sz val="10"/>
        <color indexed="8"/>
        <rFont val="Arial*"/>
        <family val="0"/>
      </rPr>
      <t xml:space="preserve">Tradition </t>
    </r>
  </si>
  <si>
    <r>
      <t>RIESLING</t>
    </r>
    <r>
      <rPr>
        <i/>
        <sz val="10"/>
        <color indexed="8"/>
        <rFont val="Arial*"/>
        <family val="0"/>
      </rPr>
      <t>Tradition</t>
    </r>
  </si>
  <si>
    <r>
      <t xml:space="preserve">PINOT GRIS </t>
    </r>
    <r>
      <rPr>
        <i/>
        <sz val="10"/>
        <color indexed="8"/>
        <rFont val="Arial*"/>
        <family val="0"/>
      </rPr>
      <t>Tradition</t>
    </r>
  </si>
  <si>
    <r>
      <t xml:space="preserve">GEWURZTRAMINER </t>
    </r>
    <r>
      <rPr>
        <i/>
        <sz val="10"/>
        <color indexed="8"/>
        <rFont val="Arial*"/>
        <family val="0"/>
      </rPr>
      <t>Tradition</t>
    </r>
  </si>
  <si>
    <r>
      <t xml:space="preserve">PINOT BLANC </t>
    </r>
    <r>
      <rPr>
        <i/>
        <sz val="10"/>
        <color indexed="8"/>
        <rFont val="Arial*"/>
        <family val="0"/>
      </rPr>
      <t>Granit de la Vallée</t>
    </r>
  </si>
  <si>
    <r>
      <t xml:space="preserve">PINOT GRIS </t>
    </r>
    <r>
      <rPr>
        <i/>
        <sz val="10"/>
        <color indexed="8"/>
        <rFont val="Arial*"/>
        <family val="0"/>
      </rPr>
      <t>Granit de la Vallée</t>
    </r>
  </si>
  <si>
    <r>
      <t xml:space="preserve">GEWURZTRAMINER </t>
    </r>
    <r>
      <rPr>
        <i/>
        <sz val="10"/>
        <color indexed="8"/>
        <rFont val="Arial*"/>
        <family val="0"/>
      </rPr>
      <t xml:space="preserve">Sables et Galets </t>
    </r>
  </si>
  <si>
    <r>
      <t>RIESLING Grand Cru</t>
    </r>
    <r>
      <rPr>
        <i/>
        <sz val="10"/>
        <color indexed="8"/>
        <rFont val="Arial*"/>
        <family val="0"/>
      </rPr>
      <t xml:space="preserve"> BRAND </t>
    </r>
  </si>
  <si>
    <t xml:space="preserve">  CREMANTS MAISON COLIN SEGUIN</t>
  </si>
  <si>
    <r>
      <t>CREMANT DE BOURGOGNE</t>
    </r>
    <r>
      <rPr>
        <i/>
        <sz val="10"/>
        <color indexed="8"/>
        <rFont val="Arial"/>
        <family val="2"/>
      </rPr>
      <t xml:space="preserve"> Blanc Brut</t>
    </r>
  </si>
  <si>
    <r>
      <t>CREMANT DE BOURGOGNE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Rosé Sec</t>
    </r>
  </si>
  <si>
    <t xml:space="preserve">  BIBS &amp; ROSES - Les "bag in box"</t>
  </si>
  <si>
    <r>
      <t xml:space="preserve">BORDEAUX </t>
    </r>
    <r>
      <rPr>
        <i/>
        <sz val="10"/>
        <color indexed="8"/>
        <rFont val="Arial"/>
        <family val="2"/>
      </rPr>
      <t>rouge</t>
    </r>
    <r>
      <rPr>
        <b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 5 L Ch Franquinotte </t>
    </r>
  </si>
  <si>
    <r>
      <t xml:space="preserve">GRAMON </t>
    </r>
    <r>
      <rPr>
        <i/>
        <sz val="10"/>
        <color indexed="8"/>
        <rFont val="Arial"/>
        <family val="2"/>
      </rPr>
      <t>rosé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 10 L  vin de table</t>
    </r>
  </si>
  <si>
    <r>
      <t>BOURGOGNE ALIGOTE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blanc 5 L</t>
    </r>
  </si>
  <si>
    <t xml:space="preserve">  BIBS &amp; ROSES - Les "rosés"</t>
  </si>
  <si>
    <t>BOURGOGNE GRAND ORDINAIRE (BGO)</t>
  </si>
  <si>
    <t>MÂCON</t>
  </si>
  <si>
    <r>
      <t>BORDEAUX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Axel Desvignes</t>
    </r>
  </si>
  <si>
    <r>
      <t xml:space="preserve">VENTOUX </t>
    </r>
    <r>
      <rPr>
        <i/>
        <sz val="10"/>
        <color indexed="8"/>
        <rFont val="Arial"/>
        <family val="2"/>
      </rPr>
      <t>Les</t>
    </r>
    <r>
      <rPr>
        <b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Ventelles - 2008 Or à Orange (en 2009)</t>
    </r>
  </si>
  <si>
    <t>Prix</t>
  </si>
  <si>
    <r>
      <t>C</t>
    </r>
    <r>
      <rPr>
        <sz val="7"/>
        <rFont val="Arial Narrow"/>
        <family val="2"/>
      </rPr>
      <t>arton, BIB ou magnum (conditionnement)</t>
    </r>
  </si>
  <si>
    <r>
      <t>HTES CÔTES de BEAUNE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Sélection</t>
    </r>
  </si>
  <si>
    <r>
      <t>HTES CÔTES de NUIT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Fûts - Sélection</t>
    </r>
  </si>
  <si>
    <r>
      <t>RULLY</t>
    </r>
    <r>
      <rPr>
        <i/>
        <sz val="10"/>
        <color indexed="8"/>
        <rFont val="Arial"/>
        <family val="2"/>
      </rPr>
      <t xml:space="preserve"> Sélection</t>
    </r>
  </si>
  <si>
    <r>
      <t>CÔTES du MARMANDAIS</t>
    </r>
    <r>
      <rPr>
        <b/>
        <sz val="10"/>
        <color indexed="57"/>
        <rFont val="Arial"/>
        <family val="2"/>
      </rPr>
      <t xml:space="preserve"> </t>
    </r>
    <r>
      <rPr>
        <b/>
        <i/>
        <sz val="9"/>
        <color indexed="57"/>
        <rFont val="Arial"/>
        <family val="2"/>
      </rPr>
      <t>BlO</t>
    </r>
    <r>
      <rPr>
        <sz val="9"/>
        <color indexed="57"/>
        <rFont val="Arial"/>
        <family val="2"/>
      </rPr>
      <t xml:space="preserve"> </t>
    </r>
    <r>
      <rPr>
        <i/>
        <sz val="9"/>
        <rFont val="Arial"/>
        <family val="2"/>
      </rPr>
      <t>Ch.Bastide - Argent P. 09</t>
    </r>
  </si>
  <si>
    <r>
      <t>SAINT CHINIAN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rouge </t>
    </r>
    <r>
      <rPr>
        <b/>
        <i/>
        <sz val="10"/>
        <color indexed="17"/>
        <rFont val="Arial"/>
        <family val="2"/>
      </rPr>
      <t>BIO</t>
    </r>
  </si>
  <si>
    <r>
      <t>MINERVOIS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rouge D. l’Herbe  Sainte</t>
    </r>
  </si>
  <si>
    <r>
      <t>BORDEAUX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Grand Théâtre  </t>
    </r>
  </si>
  <si>
    <r>
      <t>MERCUREY 1</t>
    </r>
    <r>
      <rPr>
        <b/>
        <vertAlign val="superscript"/>
        <sz val="10"/>
        <color indexed="8"/>
        <rFont val="Arial"/>
        <family val="2"/>
      </rPr>
      <t>er</t>
    </r>
    <r>
      <rPr>
        <b/>
        <sz val="10"/>
        <color indexed="8"/>
        <rFont val="Arial"/>
        <family val="2"/>
      </rPr>
      <t xml:space="preserve"> Cru</t>
    </r>
    <r>
      <rPr>
        <i/>
        <sz val="10"/>
        <color indexed="8"/>
        <rFont val="Arial"/>
        <family val="2"/>
      </rPr>
      <t xml:space="preserve"> Prémium</t>
    </r>
  </si>
  <si>
    <r>
      <t>ST AUBIN 1</t>
    </r>
    <r>
      <rPr>
        <b/>
        <vertAlign val="superscript"/>
        <sz val="10"/>
        <color indexed="8"/>
        <rFont val="Arial"/>
        <family val="2"/>
      </rPr>
      <t xml:space="preserve">er </t>
    </r>
    <r>
      <rPr>
        <b/>
        <sz val="10"/>
        <color indexed="8"/>
        <rFont val="Arial"/>
        <family val="2"/>
      </rPr>
      <t>Cru</t>
    </r>
    <r>
      <rPr>
        <i/>
        <sz val="10"/>
        <color indexed="8"/>
        <rFont val="Arial"/>
        <family val="2"/>
      </rPr>
      <t xml:space="preserve"> Prémium</t>
    </r>
  </si>
  <si>
    <r>
      <t>BEAUNE 1</t>
    </r>
    <r>
      <rPr>
        <b/>
        <vertAlign val="superscript"/>
        <sz val="10"/>
        <color indexed="8"/>
        <rFont val="Arial"/>
        <family val="2"/>
      </rPr>
      <t>er</t>
    </r>
    <r>
      <rPr>
        <b/>
        <sz val="10"/>
        <color indexed="8"/>
        <rFont val="Arial"/>
        <family val="2"/>
      </rPr>
      <t xml:space="preserve"> Cru</t>
    </r>
    <r>
      <rPr>
        <i/>
        <sz val="10"/>
        <color indexed="8"/>
        <rFont val="Arial"/>
        <family val="2"/>
      </rPr>
      <t xml:space="preserve"> Sélection</t>
    </r>
  </si>
  <si>
    <r>
      <t>GEVREY CHAMBERTIN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Sélection</t>
    </r>
  </si>
  <si>
    <r>
      <t>GEVREY CHAMBERTIN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Vieilles Vignes - Cave privée</t>
    </r>
  </si>
  <si>
    <r>
      <t>CHAMBOLLE MUSIGNY 1</t>
    </r>
    <r>
      <rPr>
        <b/>
        <vertAlign val="superscript"/>
        <sz val="10"/>
        <color indexed="8"/>
        <rFont val="Arial"/>
        <family val="2"/>
      </rPr>
      <t>er</t>
    </r>
    <r>
      <rPr>
        <b/>
        <sz val="10"/>
        <color indexed="8"/>
        <rFont val="Arial"/>
        <family val="2"/>
      </rPr>
      <t xml:space="preserve"> Cru</t>
    </r>
    <r>
      <rPr>
        <i/>
        <sz val="10"/>
        <color indexed="8"/>
        <rFont val="Arial"/>
        <family val="2"/>
      </rPr>
      <t xml:space="preserve"> Les Fuées - Cave privée</t>
    </r>
  </si>
  <si>
    <r>
      <t>PETIT G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rouge Gigondas La Cave</t>
    </r>
  </si>
  <si>
    <r>
      <t>PLAN DE DIEU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Le Gravillas</t>
    </r>
  </si>
  <si>
    <r>
      <t xml:space="preserve">VACQUEYRAS </t>
    </r>
    <r>
      <rPr>
        <i/>
        <sz val="10"/>
        <color indexed="8"/>
        <rFont val="Arial"/>
        <family val="2"/>
      </rPr>
      <t>Le Gravillas</t>
    </r>
  </si>
  <si>
    <r>
      <t>BEAUMES DE VENISE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Terrisimo - Or Paris 2009</t>
    </r>
  </si>
  <si>
    <r>
      <t>GIGONDAS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Gigondas La Cave</t>
    </r>
  </si>
  <si>
    <r>
      <t>CROZES HERMITAGE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Haut du Fief</t>
    </r>
  </si>
  <si>
    <r>
      <t>BORDEAUX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Grand Théâtre </t>
    </r>
  </si>
  <si>
    <r>
      <t>GAILLAC</t>
    </r>
    <r>
      <rPr>
        <i/>
        <sz val="10"/>
        <color indexed="8"/>
        <rFont val="Arial"/>
        <family val="2"/>
      </rPr>
      <t xml:space="preserve"> PASSION  50cl  Elevé en fût</t>
    </r>
  </si>
  <si>
    <r>
      <t xml:space="preserve">RULLY </t>
    </r>
    <r>
      <rPr>
        <i/>
        <sz val="10"/>
        <color indexed="10"/>
        <rFont val="Arial"/>
        <family val="2"/>
      </rPr>
      <t>Sélection</t>
    </r>
  </si>
  <si>
    <r>
      <t xml:space="preserve">RULLY </t>
    </r>
    <r>
      <rPr>
        <i/>
        <sz val="10"/>
        <color indexed="10"/>
        <rFont val="Arial"/>
        <family val="2"/>
      </rPr>
      <t>Premium</t>
    </r>
  </si>
  <si>
    <r>
      <t xml:space="preserve">HAUTES COTES DE BEAUNE </t>
    </r>
    <r>
      <rPr>
        <i/>
        <sz val="10"/>
        <color indexed="10"/>
        <rFont val="Arial"/>
        <family val="2"/>
      </rPr>
      <t>Sélection</t>
    </r>
  </si>
  <si>
    <r>
      <t xml:space="preserve">CHABLIS </t>
    </r>
    <r>
      <rPr>
        <i/>
        <sz val="10"/>
        <color indexed="10"/>
        <rFont val="Arial"/>
        <family val="2"/>
      </rPr>
      <t>Sélection</t>
    </r>
  </si>
  <si>
    <r>
      <t xml:space="preserve">MERCUREY </t>
    </r>
    <r>
      <rPr>
        <i/>
        <sz val="10"/>
        <color indexed="10"/>
        <rFont val="Arial"/>
        <family val="2"/>
      </rPr>
      <t>Sélection</t>
    </r>
  </si>
  <si>
    <r>
      <t xml:space="preserve">SANTENAY </t>
    </r>
    <r>
      <rPr>
        <i/>
        <sz val="10"/>
        <color indexed="10"/>
        <rFont val="Arial"/>
        <family val="2"/>
      </rPr>
      <t>Premium</t>
    </r>
  </si>
  <si>
    <r>
      <t xml:space="preserve">MARSANNAY </t>
    </r>
    <r>
      <rPr>
        <i/>
        <sz val="10"/>
        <color indexed="10"/>
        <rFont val="Arial"/>
        <family val="2"/>
      </rPr>
      <t>Cave Privée</t>
    </r>
  </si>
  <si>
    <r>
      <t xml:space="preserve">PERNAND VERGELESS </t>
    </r>
    <r>
      <rPr>
        <i/>
        <sz val="10"/>
        <color indexed="10"/>
        <rFont val="Arial"/>
        <family val="2"/>
      </rPr>
      <t>Premium</t>
    </r>
  </si>
  <si>
    <r>
      <t>BOURGOGNE</t>
    </r>
    <r>
      <rPr>
        <b/>
        <i/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Sélection</t>
    </r>
  </si>
  <si>
    <r>
      <t>MOULIN A VENT</t>
    </r>
    <r>
      <rPr>
        <i/>
        <sz val="10"/>
        <color indexed="8"/>
        <rFont val="Arial"/>
        <family val="2"/>
      </rPr>
      <t xml:space="preserve"> Premium</t>
    </r>
  </si>
  <si>
    <r>
      <t>MOULIN A VENT</t>
    </r>
    <r>
      <rPr>
        <i/>
        <sz val="10"/>
        <color indexed="10"/>
        <rFont val="Arial"/>
        <family val="2"/>
      </rPr>
      <t xml:space="preserve"> Premium</t>
    </r>
  </si>
  <si>
    <r>
      <t xml:space="preserve">CORTON CHARLEMAGNE </t>
    </r>
    <r>
      <rPr>
        <i/>
        <sz val="10"/>
        <color indexed="10"/>
        <rFont val="Arial"/>
        <family val="2"/>
      </rPr>
      <t>(Vente à l'unité)</t>
    </r>
  </si>
  <si>
    <r>
      <t xml:space="preserve">CHÂTEAU LACHASSAGNE </t>
    </r>
    <r>
      <rPr>
        <i/>
        <sz val="10"/>
        <color indexed="10"/>
        <rFont val="Arial"/>
        <family val="2"/>
      </rPr>
      <t>Chardonnay - Beaujolais</t>
    </r>
  </si>
  <si>
    <t>Y</t>
  </si>
  <si>
    <t>Blanquette de veau</t>
  </si>
  <si>
    <t>Poisson grillé</t>
  </si>
  <si>
    <t>Volaille de Bresse</t>
  </si>
  <si>
    <t>Charcuterie</t>
  </si>
  <si>
    <t>Viande blanche grillée</t>
  </si>
  <si>
    <t>Couscous royal</t>
  </si>
  <si>
    <t>Volaille en sauce</t>
  </si>
  <si>
    <t>Viande en sauce</t>
  </si>
  <si>
    <t>0 à 10</t>
  </si>
  <si>
    <t>Plat ou met d'accompagnement</t>
  </si>
  <si>
    <t>Remise</t>
  </si>
  <si>
    <t>0 à 8</t>
  </si>
  <si>
    <t>Côte de bœuf</t>
  </si>
  <si>
    <t>Lièvre mariné</t>
  </si>
  <si>
    <r>
      <t xml:space="preserve">CHÂTEAU LACHASSAGNE </t>
    </r>
    <r>
      <rPr>
        <i/>
        <sz val="10"/>
        <rFont val="Arial"/>
        <family val="2"/>
      </rPr>
      <t>Pinot noir</t>
    </r>
  </si>
  <si>
    <t>Coqullage, poisson</t>
  </si>
  <si>
    <t>Jambon fumé</t>
  </si>
  <si>
    <t>Volaille à la crème</t>
  </si>
  <si>
    <t>Fromage de tête</t>
  </si>
  <si>
    <t>Brochettes marinées</t>
  </si>
  <si>
    <t>Cuisine asiatique</t>
  </si>
  <si>
    <t>Filet d'agneau (four)</t>
  </si>
  <si>
    <t>Gibier à plumes</t>
  </si>
  <si>
    <t>Foie gras, desserts</t>
  </si>
  <si>
    <t>Pierrade</t>
  </si>
  <si>
    <t>Gésiers confits</t>
  </si>
  <si>
    <t>Tajine</t>
  </si>
  <si>
    <t>Garde (années)
Temp. service</t>
  </si>
  <si>
    <t>n</t>
  </si>
  <si>
    <r>
      <t xml:space="preserve">GRAVES </t>
    </r>
    <r>
      <rPr>
        <i/>
        <sz val="10"/>
        <color indexed="8"/>
        <rFont val="Arial"/>
        <family val="2"/>
      </rPr>
      <t>Ch. Capétienne Bruhaut</t>
    </r>
  </si>
  <si>
    <t>Chapon rôti</t>
  </si>
  <si>
    <t>Côtes de veau girolles</t>
  </si>
  <si>
    <t>Poulet grillé</t>
  </si>
  <si>
    <t>2006</t>
  </si>
  <si>
    <t>Choucroute</t>
  </si>
  <si>
    <t>Munster, fromage fort</t>
  </si>
  <si>
    <t>10 L</t>
  </si>
  <si>
    <t>Fromage de chèvre</t>
  </si>
  <si>
    <t>Même si le bon de commande est réalisé sous forme de feuille de calculs, afin d'éviter toute controverse, vous êtes prié de vérifier les montants indiqués. Merci de votre compréhension.</t>
  </si>
  <si>
    <t>2010</t>
  </si>
  <si>
    <t>2009/10</t>
  </si>
  <si>
    <r>
      <t xml:space="preserve">VIOGNIER </t>
    </r>
    <r>
      <rPr>
        <i/>
        <sz val="10"/>
        <rFont val="Arial"/>
        <family val="2"/>
      </rPr>
      <t>Vendanges d'Automne</t>
    </r>
  </si>
  <si>
    <t>ASCE</t>
  </si>
  <si>
    <r>
      <t xml:space="preserve">POUILLY FUISSE </t>
    </r>
    <r>
      <rPr>
        <i/>
        <sz val="10"/>
        <rFont val="Arial"/>
        <family val="2"/>
      </rPr>
      <t>Maison Colin Seguin</t>
    </r>
  </si>
  <si>
    <t>Apéritif / St Jacques</t>
  </si>
  <si>
    <t>Mijotée de volaille aux cèpes</t>
  </si>
  <si>
    <t>Carré agneau / Volaille sauce</t>
  </si>
  <si>
    <t xml:space="preserve"> a reçu la médaille d'or dans sa catégorie</t>
  </si>
  <si>
    <t xml:space="preserve"> a reçu la médaille d'argent</t>
  </si>
  <si>
    <t xml:space="preserve"> a reçu la médaille de bronze</t>
  </si>
  <si>
    <t xml:space="preserve">  Guide Gilbert &amp; Gaillard - Or</t>
  </si>
  <si>
    <r>
      <t xml:space="preserve"> Coup de cœur </t>
    </r>
    <r>
      <rPr>
        <i/>
        <sz val="10"/>
        <color indexed="8"/>
        <rFont val="Tahoma"/>
        <family val="2"/>
      </rPr>
      <t>Domaines &amp; Villages</t>
    </r>
  </si>
  <si>
    <t>Faux filet maître d'hotel</t>
  </si>
  <si>
    <t>G</t>
  </si>
  <si>
    <t>Volume</t>
  </si>
  <si>
    <t>Filet mignon à l'époisse</t>
  </si>
  <si>
    <r>
      <t xml:space="preserve">COTES DU RHONE </t>
    </r>
    <r>
      <rPr>
        <i/>
        <sz val="10"/>
        <rFont val="Arial"/>
        <family val="2"/>
      </rPr>
      <t>Cœur d'Epis</t>
    </r>
  </si>
  <si>
    <r>
      <t xml:space="preserve">CROZES HERMITAGE </t>
    </r>
    <r>
      <rPr>
        <i/>
        <sz val="10"/>
        <rFont val="Arial"/>
        <family val="2"/>
      </rPr>
      <t>Cave de Tain</t>
    </r>
  </si>
  <si>
    <r>
      <t xml:space="preserve">SAINT JOSEPH </t>
    </r>
    <r>
      <rPr>
        <i/>
        <sz val="10"/>
        <rFont val="Arial"/>
        <family val="2"/>
      </rPr>
      <t>Cave de Tain</t>
    </r>
  </si>
  <si>
    <r>
      <t xml:space="preserve">VENTOUX </t>
    </r>
    <r>
      <rPr>
        <i/>
        <sz val="10"/>
        <rFont val="Arial"/>
        <family val="2"/>
      </rPr>
      <t>Cœur d'Epis</t>
    </r>
  </si>
  <si>
    <r>
      <t xml:space="preserve">SABLET </t>
    </r>
    <r>
      <rPr>
        <i/>
        <sz val="10"/>
        <rFont val="Arial"/>
        <family val="2"/>
      </rPr>
      <t>Cœur d'Epis</t>
    </r>
  </si>
  <si>
    <r>
      <t xml:space="preserve">VALREAS </t>
    </r>
    <r>
      <rPr>
        <i/>
        <sz val="10"/>
        <rFont val="Arial"/>
        <family val="2"/>
      </rPr>
      <t>Cœur d'Epis</t>
    </r>
  </si>
  <si>
    <t>Viandes grillées, daubes</t>
  </si>
  <si>
    <r>
      <t xml:space="preserve">BEAUMES DE VENISE </t>
    </r>
    <r>
      <rPr>
        <i/>
        <sz val="10"/>
        <color indexed="8"/>
        <rFont val="Arial"/>
        <family val="2"/>
      </rPr>
      <t>Les Tours de Pondriol</t>
    </r>
  </si>
  <si>
    <r>
      <t xml:space="preserve">VACQUERAS </t>
    </r>
    <r>
      <rPr>
        <i/>
        <sz val="10"/>
        <color indexed="8"/>
        <rFont val="Arial"/>
        <family val="2"/>
      </rPr>
      <t>Les Tours de Pondriol</t>
    </r>
  </si>
  <si>
    <r>
      <t xml:space="preserve">CROZES HERMITAGE </t>
    </r>
    <r>
      <rPr>
        <i/>
        <sz val="10"/>
        <rFont val="Arial"/>
        <family val="2"/>
      </rPr>
      <t>Haut du Fief</t>
    </r>
  </si>
  <si>
    <r>
      <t xml:space="preserve">RASTEAU </t>
    </r>
    <r>
      <rPr>
        <i/>
        <sz val="10"/>
        <rFont val="Arial"/>
        <family val="2"/>
      </rPr>
      <t>Le Haut des Forges</t>
    </r>
  </si>
  <si>
    <t>Bourguignon - Pigeon</t>
  </si>
  <si>
    <t>Toute commande non accompagnée de son réglement ne sera pas prise en considération par votre ASCE</t>
  </si>
  <si>
    <t>Signature de l'adhérent</t>
  </si>
  <si>
    <t xml:space="preserve">  Nom et prénom de l'agent :</t>
  </si>
  <si>
    <t xml:space="preserve">  Numéro de téléphone :</t>
  </si>
  <si>
    <t xml:space="preserve">  Service / Unité :</t>
  </si>
  <si>
    <r>
      <t xml:space="preserve">CORBIERES </t>
    </r>
    <r>
      <rPr>
        <i/>
        <sz val="10"/>
        <color indexed="8"/>
        <rFont val="Arial"/>
        <family val="2"/>
      </rPr>
      <t>Lou Farati</t>
    </r>
  </si>
  <si>
    <r>
      <t xml:space="preserve">SAINT CHINIAN </t>
    </r>
    <r>
      <rPr>
        <i/>
        <sz val="10"/>
        <color indexed="8"/>
        <rFont val="Arial"/>
        <family val="2"/>
      </rPr>
      <t>Lou Farati</t>
    </r>
  </si>
  <si>
    <r>
      <t xml:space="preserve">MINERVOIS </t>
    </r>
    <r>
      <rPr>
        <i/>
        <sz val="10"/>
        <color indexed="8"/>
        <rFont val="Arial"/>
        <family val="2"/>
      </rPr>
      <t>Domaine Herbe Sainte</t>
    </r>
  </si>
  <si>
    <t>Gésiers confits - Chevreau</t>
  </si>
  <si>
    <t>Paëlla - Bœuf - Cailles</t>
  </si>
  <si>
    <r>
      <t>BORDEAUX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Grand Théâtre Moëlleux</t>
    </r>
  </si>
  <si>
    <r>
      <t xml:space="preserve">MONBAZILLAC </t>
    </r>
    <r>
      <rPr>
        <i/>
        <sz val="10"/>
        <color indexed="8"/>
        <rFont val="Arial"/>
        <family val="2"/>
      </rPr>
      <t>Domaine de la Guillonie</t>
    </r>
  </si>
  <si>
    <r>
      <t xml:space="preserve">GRAVES </t>
    </r>
    <r>
      <rPr>
        <i/>
        <sz val="10"/>
        <color indexed="8"/>
        <rFont val="Arial"/>
        <family val="2"/>
      </rPr>
      <t>Château Margues</t>
    </r>
  </si>
  <si>
    <t>Poisson à la crème</t>
  </si>
  <si>
    <t>Coquillages, avocat crevettes</t>
  </si>
  <si>
    <r>
      <t>CÔTES DE FRANCS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Ch. Bernarderie</t>
    </r>
  </si>
  <si>
    <r>
      <t>CÔTES DE BOURG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Château La  Croix Picard</t>
    </r>
  </si>
  <si>
    <r>
      <t xml:space="preserve">GRAVES DE VAYRES </t>
    </r>
    <r>
      <rPr>
        <i/>
        <sz val="10"/>
        <color indexed="8"/>
        <rFont val="Arial"/>
        <family val="2"/>
      </rPr>
      <t>Ch. Roynet</t>
    </r>
  </si>
  <si>
    <r>
      <t>COTES DE CASTILLON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Ch. La Mondette</t>
    </r>
  </si>
  <si>
    <t>Faisan en cocotte</t>
  </si>
  <si>
    <t>Entrecôte aux girolles</t>
  </si>
  <si>
    <r>
      <t>PAUILLAC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Les Hauts de Bel Air</t>
    </r>
  </si>
  <si>
    <r>
      <t>MARGAUX</t>
    </r>
    <r>
      <rPr>
        <i/>
        <sz val="10"/>
        <color indexed="8"/>
        <rFont val="Arial"/>
        <family val="2"/>
      </rPr>
      <t xml:space="preserve"> Château Tayac</t>
    </r>
  </si>
  <si>
    <t>0 à 12</t>
  </si>
  <si>
    <r>
      <t xml:space="preserve">ANJOU </t>
    </r>
    <r>
      <rPr>
        <i/>
        <sz val="10"/>
        <color indexed="8"/>
        <rFont val="Arial"/>
        <family val="2"/>
      </rPr>
      <t>Moulin du Cret</t>
    </r>
  </si>
  <si>
    <r>
      <t>ST NICOLAS DE BOURGUEIL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Prieuré Ste Catherine</t>
    </r>
  </si>
  <si>
    <r>
      <t xml:space="preserve">SYLVANER </t>
    </r>
    <r>
      <rPr>
        <i/>
        <sz val="10"/>
        <color indexed="8"/>
        <rFont val="Arial*"/>
        <family val="0"/>
      </rPr>
      <t>Tradition</t>
    </r>
  </si>
  <si>
    <r>
      <t xml:space="preserve">RIESLING </t>
    </r>
    <r>
      <rPr>
        <i/>
        <sz val="10"/>
        <color indexed="8"/>
        <rFont val="Arial*"/>
        <family val="0"/>
      </rPr>
      <t>Tradition</t>
    </r>
  </si>
  <si>
    <t>Millésime* : Lorsque plusieurs millésimes figurent dans la colonne, cela signifie qu’ils seront disponibles de façon successive (nous ne pouvons garantir le millésime livré)</t>
  </si>
  <si>
    <t>Apéritif / Jambon persillé</t>
  </si>
  <si>
    <t>14°</t>
  </si>
  <si>
    <t>Apéritif</t>
  </si>
  <si>
    <t>Homard ou Langoustine</t>
  </si>
  <si>
    <t>Poisson en papillote</t>
  </si>
  <si>
    <t>Poisson en sauce</t>
  </si>
  <si>
    <t>GAMAY</t>
  </si>
  <si>
    <t>2010/11</t>
  </si>
  <si>
    <t>Viande grillée</t>
  </si>
  <si>
    <t>17°</t>
  </si>
  <si>
    <t>15°</t>
  </si>
  <si>
    <t>Poulet rôti</t>
  </si>
  <si>
    <t>16°</t>
  </si>
  <si>
    <t>Tournedos Rossini</t>
  </si>
  <si>
    <t>NUITS SAINT GEORGES 1er Cru Hospices</t>
  </si>
  <si>
    <t>12°</t>
  </si>
  <si>
    <r>
      <t>BORDEAUX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Château Les Vergnes</t>
    </r>
  </si>
  <si>
    <r>
      <t xml:space="preserve">SAUTERNES </t>
    </r>
    <r>
      <rPr>
        <i/>
        <sz val="10"/>
        <color indexed="8"/>
        <rFont val="Arial"/>
        <family val="2"/>
      </rPr>
      <t>Domaine Caplane</t>
    </r>
  </si>
  <si>
    <t>H</t>
  </si>
  <si>
    <t>Magrets de Canard</t>
  </si>
  <si>
    <t>Epaule d'agneau</t>
  </si>
  <si>
    <t>Enctrecôte sauce poivre</t>
  </si>
  <si>
    <r>
      <t>POMEROL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Château Hermitage Mazeyres</t>
    </r>
  </si>
  <si>
    <t>Canard aux épices</t>
  </si>
  <si>
    <t>Pièce de bœuf aux girolles</t>
  </si>
  <si>
    <t xml:space="preserve"> VALLÉE DU RHÔNE &amp; PROVENCE – BLANC</t>
  </si>
  <si>
    <t xml:space="preserve"> VALLÉE DU RHÔNE &amp; PROVENCE – ROUGE</t>
  </si>
  <si>
    <t xml:space="preserve"> MAISON COLIN SEGUIN – BLANC</t>
  </si>
  <si>
    <t xml:space="preserve"> MAISON COLIN SEGUIN – ROUGE</t>
  </si>
  <si>
    <t xml:space="preserve"> BORDEAUX – BLANC</t>
  </si>
  <si>
    <t xml:space="preserve"> BORDEAUX – ROUGE</t>
  </si>
  <si>
    <t>Poulet au curry</t>
  </si>
  <si>
    <t>GRIGNAN LES ADHEMAR</t>
  </si>
  <si>
    <t>Fau filet maître d'hôtel</t>
  </si>
  <si>
    <t>Jambon fumé, charcuterie</t>
  </si>
  <si>
    <t>Steak tartare</t>
  </si>
  <si>
    <r>
      <t>CAIRANNE</t>
    </r>
    <r>
      <rPr>
        <i/>
        <sz val="10"/>
        <color indexed="8"/>
        <rFont val="Arial"/>
        <family val="2"/>
      </rPr>
      <t xml:space="preserve"> Les Tours de Pondriol</t>
    </r>
  </si>
  <si>
    <t>Tournedos</t>
  </si>
  <si>
    <t>Précisez association</t>
  </si>
  <si>
    <t xml:space="preserve">  Numéro de carte ASCE</t>
  </si>
  <si>
    <t xml:space="preserve"> LANGUEDOC &amp; SUD-OUEST</t>
  </si>
  <si>
    <t>COTES DE PROVENCE Rosé</t>
  </si>
  <si>
    <t>Côte de porc sauce soja</t>
  </si>
  <si>
    <t>MUSCADET Sèvre et Maine</t>
  </si>
  <si>
    <t>CABERNET D'ANJOU Rosé</t>
  </si>
  <si>
    <t>Poulet aux morilles</t>
  </si>
  <si>
    <t>Viande au barbecue</t>
  </si>
  <si>
    <t>Coquillage et charcuterie</t>
  </si>
  <si>
    <t xml:space="preserve">  BIB à l'unité</t>
  </si>
  <si>
    <r>
      <t xml:space="preserve">GRAMON Blanc </t>
    </r>
    <r>
      <rPr>
        <i/>
        <sz val="10"/>
        <color indexed="8"/>
        <rFont val="Arial"/>
        <family val="2"/>
      </rPr>
      <t>(Vin de France)</t>
    </r>
  </si>
  <si>
    <r>
      <t xml:space="preserve">GRAMON Rouge </t>
    </r>
    <r>
      <rPr>
        <i/>
        <sz val="10"/>
        <color indexed="8"/>
        <rFont val="Arial"/>
        <family val="2"/>
      </rPr>
      <t>(Vin de France)</t>
    </r>
  </si>
  <si>
    <r>
      <t xml:space="preserve">GRAMON Rosé </t>
    </r>
    <r>
      <rPr>
        <i/>
        <sz val="10"/>
        <color indexed="8"/>
        <rFont val="Arial"/>
        <family val="2"/>
      </rPr>
      <t>(Vin de France)</t>
    </r>
  </si>
  <si>
    <r>
      <t>EL ANDALOUS Blanc</t>
    </r>
    <r>
      <rPr>
        <i/>
        <sz val="10"/>
        <color indexed="8"/>
        <rFont val="Arial"/>
        <family val="2"/>
      </rPr>
      <t xml:space="preserve"> (Vin d'Espagne)</t>
    </r>
  </si>
  <si>
    <r>
      <t>EL ANDALOUS Rouge</t>
    </r>
    <r>
      <rPr>
        <i/>
        <sz val="10"/>
        <color indexed="8"/>
        <rFont val="Arial"/>
        <family val="2"/>
      </rPr>
      <t xml:space="preserve"> (Vin d'Espagne)</t>
    </r>
  </si>
  <si>
    <r>
      <t>EL ANDALOUS Rosé</t>
    </r>
    <r>
      <rPr>
        <i/>
        <sz val="10"/>
        <color indexed="8"/>
        <rFont val="Arial"/>
        <family val="2"/>
      </rPr>
      <t xml:space="preserve"> (Vin d'Espagne)</t>
    </r>
  </si>
  <si>
    <t>Crudités</t>
  </si>
  <si>
    <t>2011</t>
  </si>
  <si>
    <r>
      <t xml:space="preserve">MÂCON IGE </t>
    </r>
    <r>
      <rPr>
        <i/>
        <sz val="10"/>
        <rFont val="Arial"/>
        <family val="2"/>
      </rPr>
      <t>Château London</t>
    </r>
  </si>
  <si>
    <r>
      <t xml:space="preserve">CHÂTEAU LACHASSAGNE </t>
    </r>
    <r>
      <rPr>
        <i/>
        <sz val="10"/>
        <rFont val="Arial"/>
        <family val="2"/>
      </rPr>
      <t>Chardonnay</t>
    </r>
  </si>
  <si>
    <t>2008/11</t>
  </si>
  <si>
    <t>VIRE CLESSE</t>
  </si>
  <si>
    <t>RULLY</t>
  </si>
  <si>
    <t>SAINT VERAN</t>
  </si>
  <si>
    <t>201</t>
  </si>
  <si>
    <t>201011</t>
  </si>
  <si>
    <t>PERNAND VERGELESSES</t>
  </si>
  <si>
    <t>Filet de veau</t>
  </si>
  <si>
    <t>SANTENAY</t>
  </si>
  <si>
    <t>CHASSAGNE MONTRACHET</t>
  </si>
  <si>
    <t>CORTON CHARLEMAGNE</t>
  </si>
  <si>
    <t>HAUTES CÔTES DE NUITS</t>
  </si>
  <si>
    <t>Turbot</t>
  </si>
  <si>
    <r>
      <t>€</t>
    </r>
    <r>
      <rPr>
        <sz val="10"/>
        <color indexed="12"/>
        <rFont val="Wingdings"/>
        <family val="0"/>
      </rPr>
      <t>î</t>
    </r>
  </si>
  <si>
    <t>GAMAY Rosé</t>
  </si>
  <si>
    <t>GAMAY Rouge</t>
  </si>
  <si>
    <t>Apéritif estival</t>
  </si>
  <si>
    <t>MORGON</t>
  </si>
  <si>
    <t>MÂCON PIERRECLOS</t>
  </si>
  <si>
    <t>COTES DE BROUILLY</t>
  </si>
  <si>
    <t>HAUTES COTES DE BEAUNE</t>
  </si>
  <si>
    <t>Tourte bourguignonne</t>
  </si>
  <si>
    <t>Bœuf bourgignon</t>
  </si>
  <si>
    <t>MERCUREY</t>
  </si>
  <si>
    <t>Rosbeef</t>
  </si>
  <si>
    <t>CHOREY LES BEAUNE</t>
  </si>
  <si>
    <t>AUXEY DURESSES</t>
  </si>
  <si>
    <t>Volaile en sauce</t>
  </si>
  <si>
    <t>Bœuf en daube</t>
  </si>
  <si>
    <t>MONTHELIE</t>
  </si>
  <si>
    <t>LADOIX</t>
  </si>
  <si>
    <t>Filet de bœuf</t>
  </si>
  <si>
    <t>MARANGE 1er Cru</t>
  </si>
  <si>
    <t>GIVRY 1er Cru</t>
  </si>
  <si>
    <t>Poulet Gaston Gérard</t>
  </si>
  <si>
    <t>coq au vin</t>
  </si>
  <si>
    <t>Gibier grand veneur</t>
  </si>
  <si>
    <t>MONTHELIE 1er Cru</t>
  </si>
  <si>
    <t>POMMARD</t>
  </si>
  <si>
    <t>Plateau de fromage</t>
  </si>
  <si>
    <t>POMMARD 1er Cru</t>
  </si>
  <si>
    <t>Apéritif, grillages</t>
  </si>
  <si>
    <t>QUEEN OF SYRAH</t>
  </si>
  <si>
    <t>Brochette marinée</t>
  </si>
  <si>
    <t>2009/11</t>
  </si>
  <si>
    <r>
      <t xml:space="preserve">VALREAS </t>
    </r>
    <r>
      <rPr>
        <i/>
        <sz val="10"/>
        <rFont val="Arial"/>
        <family val="2"/>
      </rPr>
      <t>Domaine de la vallée des grives</t>
    </r>
  </si>
  <si>
    <r>
      <t xml:space="preserve">BEAUMES DE VENISE </t>
    </r>
    <r>
      <rPr>
        <i/>
        <sz val="10"/>
        <color indexed="8"/>
        <rFont val="Arial"/>
        <family val="2"/>
      </rPr>
      <t>Terrissimo</t>
    </r>
  </si>
  <si>
    <t>GIGONDAS</t>
  </si>
  <si>
    <t>Tartare de bœuf</t>
  </si>
  <si>
    <r>
      <t xml:space="preserve">GIGONDAS </t>
    </r>
    <r>
      <rPr>
        <i/>
        <sz val="10"/>
        <color indexed="8"/>
        <rFont val="Arial"/>
        <family val="2"/>
      </rPr>
      <t>Signature</t>
    </r>
  </si>
  <si>
    <t>Gibier en sauce</t>
  </si>
  <si>
    <t>CORNAS</t>
  </si>
  <si>
    <t xml:space="preserve"> LANGUEDOC</t>
  </si>
  <si>
    <t>PIC POUL DE PINET</t>
  </si>
  <si>
    <t>Huîtres</t>
  </si>
  <si>
    <t>FAUGERES</t>
  </si>
  <si>
    <t>AB</t>
  </si>
  <si>
    <t>Viande rouge grillée</t>
  </si>
  <si>
    <r>
      <t xml:space="preserve">CORBIERES </t>
    </r>
    <r>
      <rPr>
        <i/>
        <sz val="10"/>
        <color indexed="8"/>
        <rFont val="Arial"/>
        <family val="2"/>
      </rPr>
      <t>Château Monmarquie -</t>
    </r>
    <r>
      <rPr>
        <b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Bio</t>
    </r>
  </si>
  <si>
    <r>
      <t xml:space="preserve">COSTIERES DE NIMES </t>
    </r>
    <r>
      <rPr>
        <i/>
        <sz val="10"/>
        <color indexed="8"/>
        <rFont val="Arial"/>
        <family val="2"/>
      </rPr>
      <t>Château St Benezet</t>
    </r>
  </si>
  <si>
    <r>
      <t xml:space="preserve">COTEAUX DU LANGUEDOC </t>
    </r>
    <r>
      <rPr>
        <i/>
        <sz val="10"/>
        <color indexed="8"/>
        <rFont val="Arial"/>
        <family val="2"/>
      </rPr>
      <t>Saint Saturnin</t>
    </r>
  </si>
  <si>
    <t>Viandre grillée</t>
  </si>
  <si>
    <r>
      <t xml:space="preserve">FITOU </t>
    </r>
    <r>
      <rPr>
        <i/>
        <sz val="10"/>
        <color indexed="8"/>
        <rFont val="Arial"/>
        <family val="2"/>
      </rPr>
      <t>Lou Farati</t>
    </r>
  </si>
  <si>
    <t xml:space="preserve">  EFFERVESCENTS</t>
  </si>
  <si>
    <t>Mousseux Blanc de Blanc</t>
  </si>
  <si>
    <t>Mousseux Cassis</t>
  </si>
  <si>
    <t>Mousseux Framboise</t>
  </si>
  <si>
    <t>Mousseux Pêche</t>
  </si>
  <si>
    <t>Apéritif, desserts</t>
  </si>
  <si>
    <t>CHAMPAGNE</t>
  </si>
  <si>
    <r>
      <t xml:space="preserve">CHAMPAGNE </t>
    </r>
    <r>
      <rPr>
        <i/>
        <sz val="10"/>
        <color indexed="8"/>
        <rFont val="Arial"/>
        <family val="2"/>
      </rPr>
      <t>Cuvée Prestige</t>
    </r>
  </si>
  <si>
    <t>Apéritifs, tous vos plats</t>
  </si>
  <si>
    <t>8°</t>
  </si>
  <si>
    <r>
      <t xml:space="preserve">Rosé Pêche de Vigne </t>
    </r>
    <r>
      <rPr>
        <i/>
        <sz val="9"/>
        <color indexed="8"/>
        <rFont val="Arial"/>
        <family val="2"/>
      </rPr>
      <t>(Boisson aromatisée, base de vin)</t>
    </r>
  </si>
  <si>
    <t xml:space="preserve">  Guide Hachette</t>
  </si>
  <si>
    <t>Dessert, cuisine asiatique</t>
  </si>
  <si>
    <t>BORDEAUX Rosé</t>
  </si>
  <si>
    <t>Apéritif, grillades, crudités</t>
  </si>
  <si>
    <t>0 à 1</t>
  </si>
  <si>
    <r>
      <t>FRONSAC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Château Gagnard</t>
    </r>
  </si>
  <si>
    <t>Lapin à la moutarde</t>
  </si>
  <si>
    <r>
      <t xml:space="preserve">CÔTES DE DURAS </t>
    </r>
    <r>
      <rPr>
        <i/>
        <sz val="10"/>
        <color indexed="8"/>
        <rFont val="Arial"/>
        <family val="2"/>
      </rPr>
      <t>Ch. La Roche des Amours</t>
    </r>
  </si>
  <si>
    <r>
      <t>LUSSAC ST EMILION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Ch. Tertre de Perruchon</t>
    </r>
  </si>
  <si>
    <t>Côtelettes d'agneau grillées</t>
  </si>
  <si>
    <r>
      <t>BORDEAUX Supérieur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Excellence Grand Théâtre</t>
    </r>
  </si>
  <si>
    <t>Paëlla</t>
  </si>
  <si>
    <r>
      <t xml:space="preserve">MONTAGNE ST EMILION </t>
    </r>
    <r>
      <rPr>
        <i/>
        <sz val="10"/>
        <color indexed="8"/>
        <rFont val="Arial"/>
        <family val="2"/>
      </rPr>
      <t>Château Champ des Sables</t>
    </r>
  </si>
  <si>
    <r>
      <t xml:space="preserve">MEDOC Cru Bourgeois </t>
    </r>
    <r>
      <rPr>
        <i/>
        <sz val="10"/>
        <color indexed="8"/>
        <rFont val="Arial"/>
        <family val="2"/>
      </rPr>
      <t>Ch. Segue Longue Monnier</t>
    </r>
  </si>
  <si>
    <t>Côte de bœuf béarnaise</t>
  </si>
  <si>
    <r>
      <t>LALANDE DE POMEROL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Ch. Bois de Laborde</t>
    </r>
  </si>
  <si>
    <r>
      <t xml:space="preserve">ST EMILION </t>
    </r>
    <r>
      <rPr>
        <i/>
        <sz val="10"/>
        <color indexed="8"/>
        <rFont val="Arial"/>
        <family val="2"/>
      </rPr>
      <t>Font Destiac</t>
    </r>
  </si>
  <si>
    <t xml:space="preserve"> CENTRE</t>
  </si>
  <si>
    <t>09/10/11</t>
  </si>
  <si>
    <r>
      <t xml:space="preserve">CHINON </t>
    </r>
    <r>
      <rPr>
        <i/>
        <sz val="10"/>
        <color indexed="8"/>
        <rFont val="Arial"/>
        <family val="2"/>
      </rPr>
      <t>Clos de la Lysardière</t>
    </r>
  </si>
  <si>
    <t>Faisan rôti</t>
  </si>
  <si>
    <t>POUILLY FUME</t>
  </si>
  <si>
    <r>
      <t xml:space="preserve">GEWURZTRAMINER </t>
    </r>
    <r>
      <rPr>
        <i/>
        <sz val="10"/>
        <color indexed="8"/>
        <rFont val="Arial*"/>
        <family val="0"/>
      </rPr>
      <t>Sables et Galets</t>
    </r>
  </si>
  <si>
    <t>Fois gras, sushis</t>
  </si>
  <si>
    <r>
      <t>D</t>
    </r>
    <r>
      <rPr>
        <b/>
        <i/>
        <sz val="10"/>
        <color indexed="8"/>
        <rFont val="Times New Roman"/>
        <family val="1"/>
      </rPr>
      <t>omaines</t>
    </r>
    <r>
      <rPr>
        <b/>
        <i/>
        <sz val="10"/>
        <color indexed="23"/>
        <rFont val="Times New Roman"/>
        <family val="1"/>
      </rPr>
      <t>&amp;</t>
    </r>
    <r>
      <rPr>
        <b/>
        <i/>
        <sz val="10"/>
        <color indexed="20"/>
        <rFont val="Times New Roman"/>
        <family val="1"/>
      </rPr>
      <t>V</t>
    </r>
    <r>
      <rPr>
        <b/>
        <i/>
        <sz val="10"/>
        <color indexed="8"/>
        <rFont val="Times New Roman"/>
        <family val="1"/>
      </rPr>
      <t>illages</t>
    </r>
    <r>
      <rPr>
        <i/>
        <sz val="10"/>
        <color indexed="8"/>
        <rFont val="Bookman Old Style"/>
        <family val="1"/>
      </rPr>
      <t xml:space="preserve"> et votre </t>
    </r>
    <r>
      <rPr>
        <b/>
        <i/>
        <sz val="10"/>
        <color indexed="63"/>
        <rFont val="Bookman Old Style"/>
        <family val="1"/>
      </rPr>
      <t>ASCE</t>
    </r>
    <r>
      <rPr>
        <i/>
        <sz val="10"/>
        <color indexed="8"/>
        <rFont val="Bookman Old Style"/>
        <family val="1"/>
      </rPr>
      <t xml:space="preserve"> </t>
    </r>
    <r>
      <rPr>
        <sz val="8"/>
        <color indexed="8"/>
        <rFont val="Arial"/>
        <family val="2"/>
      </rPr>
      <t>vous informent que ces tarifs ne sont applicables que pour toute commande groupée passée avant le 30 juin 2012, dans la limite des stocks disponibles</t>
    </r>
  </si>
  <si>
    <t>FLRM 2012 © ASCE 52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</si>
</sst>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#,##0\ _€__"/>
    <numFmt numFmtId="168" formatCode="#,##0.00\ _€__"/>
    <numFmt numFmtId="169" formatCode="0%__"/>
    <numFmt numFmtId="170" formatCode="00"/>
    <numFmt numFmtId="171" formatCode="#,##0.00\ &quot;€&quot;__\$"/>
    <numFmt numFmtId="172" formatCode="#,##0.00\ &quot;€&quot;__"/>
    <numFmt numFmtId="173" formatCode="#,##0.0\ _€__"/>
    <numFmt numFmtId="174" formatCode="_-* #,##0.000\ &quot;€&quot;_-;\-* #,##0.000\ &quot;€&quot;_-;_-* &quot;-&quot;??\ &quot;€&quot;_-;_-@_-"/>
    <numFmt numFmtId="175" formatCode="_-* #,##0.0\ &quot;€&quot;_-;\-* #,##0.0\ &quot;€&quot;_-;_-* &quot;-&quot;??\ &quot;€&quot;_-;_-@_-"/>
    <numFmt numFmtId="176" formatCode="_-* #,##0\ &quot;€&quot;_-;\-* #,##0\ &quot;€&quot;_-;_-* &quot;-&quot;??\ &quot;€&quot;_-;_-@_-"/>
    <numFmt numFmtId="177" formatCode="#,##0_ ;\-#,##0\ "/>
    <numFmt numFmtId="178" formatCode="d\ mmmm\ yyyy"/>
    <numFmt numFmtId="179" formatCode="00__"/>
    <numFmt numFmtId="180" formatCode="#,##0.000\ &quot;€&quot;"/>
    <numFmt numFmtId="181" formatCode="#,##0.0000\ &quot;€&quot;"/>
    <numFmt numFmtId="182" formatCode="0.0%"/>
  </numFmts>
  <fonts count="88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Calibri"/>
      <family val="2"/>
    </font>
    <font>
      <sz val="9"/>
      <name val="Arial Narrow"/>
      <family val="2"/>
    </font>
    <font>
      <sz val="7"/>
      <name val="Arial Narrow"/>
      <family val="2"/>
    </font>
    <font>
      <b/>
      <i/>
      <sz val="10"/>
      <color indexed="20"/>
      <name val="Arial"/>
      <family val="2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7"/>
      <color indexed="8"/>
      <name val="Arial"/>
      <family val="2"/>
    </font>
    <font>
      <b/>
      <i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b/>
      <i/>
      <sz val="10"/>
      <color indexed="17"/>
      <name val="Arial"/>
      <family val="2"/>
    </font>
    <font>
      <b/>
      <sz val="10"/>
      <color indexed="8"/>
      <name val="Arial*"/>
      <family val="0"/>
    </font>
    <font>
      <i/>
      <sz val="10"/>
      <color indexed="8"/>
      <name val="Arial*"/>
      <family val="0"/>
    </font>
    <font>
      <b/>
      <i/>
      <sz val="10"/>
      <color indexed="2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23"/>
      <name val="Times New Roman"/>
      <family val="1"/>
    </font>
    <font>
      <i/>
      <sz val="10"/>
      <color indexed="8"/>
      <name val="Bookman Old Style"/>
      <family val="1"/>
    </font>
    <font>
      <b/>
      <sz val="10"/>
      <color indexed="57"/>
      <name val="Arial"/>
      <family val="2"/>
    </font>
    <font>
      <b/>
      <i/>
      <sz val="9"/>
      <color indexed="57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 Rounded MT Bold"/>
      <family val="2"/>
    </font>
    <font>
      <b/>
      <sz val="10"/>
      <color indexed="8"/>
      <name val="Arial Rounded MT Bold"/>
      <family val="2"/>
    </font>
    <font>
      <sz val="10"/>
      <color indexed="20"/>
      <name val="Arial Rounded MT Bold"/>
      <family val="2"/>
    </font>
    <font>
      <b/>
      <sz val="11"/>
      <color indexed="10"/>
      <name val="Webdings"/>
      <family val="1"/>
    </font>
    <font>
      <sz val="8"/>
      <color indexed="8"/>
      <name val="Arial Narrow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52"/>
      <name val="Webdings"/>
      <family val="1"/>
    </font>
    <font>
      <sz val="9"/>
      <color indexed="8"/>
      <name val="Arial Narrow"/>
      <family val="2"/>
    </font>
    <font>
      <sz val="11"/>
      <color indexed="10"/>
      <name val="Webdings"/>
      <family val="1"/>
    </font>
    <font>
      <b/>
      <sz val="12"/>
      <color indexed="10"/>
      <name val="Webdings"/>
      <family val="1"/>
    </font>
    <font>
      <i/>
      <sz val="9"/>
      <color indexed="8"/>
      <name val="Calibri"/>
      <family val="2"/>
    </font>
    <font>
      <sz val="10"/>
      <color indexed="22"/>
      <name val="Webdings"/>
      <family val="1"/>
    </font>
    <font>
      <sz val="10"/>
      <color indexed="53"/>
      <name val="Webdings"/>
      <family val="1"/>
    </font>
    <font>
      <sz val="10"/>
      <color indexed="13"/>
      <name val="Webdings"/>
      <family val="1"/>
    </font>
    <font>
      <i/>
      <sz val="10"/>
      <color indexed="8"/>
      <name val="Tahoma"/>
      <family val="2"/>
    </font>
    <font>
      <sz val="8"/>
      <name val="Tahoma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63"/>
      <name val="Bookman Old Style"/>
      <family val="1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Tahoma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i/>
      <sz val="9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2"/>
      <name val="Wingdings"/>
      <family val="0"/>
    </font>
    <font>
      <sz val="10"/>
      <name val="Arial Rounded MT Bol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8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23"/>
      </diagonal>
    </border>
    <border>
      <left>
        <color indexed="63"/>
      </left>
      <right style="thin"/>
      <top style="thin"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23"/>
      </diagonal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1" borderId="10" xfId="0" applyFont="1" applyFill="1" applyBorder="1" applyAlignment="1">
      <alignment horizontal="left" vertical="top"/>
    </xf>
    <xf numFmtId="0" fontId="3" fillId="21" borderId="10" xfId="0" applyFont="1" applyFill="1" applyBorder="1" applyAlignment="1">
      <alignment horizontal="left" vertical="top"/>
    </xf>
    <xf numFmtId="0" fontId="4" fillId="21" borderId="11" xfId="0" applyFont="1" applyFill="1" applyBorder="1" applyAlignment="1">
      <alignment horizontal="left" vertical="top"/>
    </xf>
    <xf numFmtId="0" fontId="4" fillId="21" borderId="0" xfId="0" applyFont="1" applyFill="1" applyBorder="1" applyAlignment="1">
      <alignment horizontal="left" vertical="top"/>
    </xf>
    <xf numFmtId="0" fontId="28" fillId="21" borderId="12" xfId="0" applyFont="1" applyFill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8" fillId="21" borderId="13" xfId="0" applyFont="1" applyFill="1" applyBorder="1" applyAlignment="1">
      <alignment horizontal="left" vertical="center"/>
    </xf>
    <xf numFmtId="0" fontId="28" fillId="21" borderId="14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top" wrapText="1"/>
    </xf>
    <xf numFmtId="0" fontId="36" fillId="0" borderId="0" xfId="0" applyFont="1" applyAlignment="1">
      <alignment/>
    </xf>
    <xf numFmtId="0" fontId="38" fillId="0" borderId="0" xfId="0" applyFont="1" applyBorder="1" applyAlignment="1">
      <alignment horizontal="left" vertical="top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8" fillId="21" borderId="11" xfId="0" applyFont="1" applyFill="1" applyBorder="1" applyAlignment="1">
      <alignment horizontal="left" vertical="center"/>
    </xf>
    <xf numFmtId="0" fontId="28" fillId="21" borderId="0" xfId="0" applyFont="1" applyFill="1" applyBorder="1" applyAlignment="1">
      <alignment horizontal="left" vertical="center"/>
    </xf>
    <xf numFmtId="0" fontId="28" fillId="21" borderId="10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170" fontId="23" fillId="0" borderId="17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170" fontId="23" fillId="0" borderId="17" xfId="0" applyNumberFormat="1" applyFont="1" applyBorder="1" applyAlignment="1">
      <alignment horizontal="left" vertical="center" wrapText="1" indent="1"/>
    </xf>
    <xf numFmtId="0" fontId="24" fillId="0" borderId="19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170" fontId="23" fillId="0" borderId="21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8" fillId="21" borderId="23" xfId="0" applyFont="1" applyFill="1" applyBorder="1" applyAlignment="1">
      <alignment horizontal="left" vertical="center"/>
    </xf>
    <xf numFmtId="0" fontId="28" fillId="21" borderId="24" xfId="0" applyFont="1" applyFill="1" applyBorder="1" applyAlignment="1">
      <alignment horizontal="left" vertical="center"/>
    </xf>
    <xf numFmtId="0" fontId="4" fillId="21" borderId="24" xfId="0" applyFont="1" applyFill="1" applyBorder="1" applyAlignment="1">
      <alignment horizontal="left" vertical="top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/>
    </xf>
    <xf numFmtId="170" fontId="23" fillId="0" borderId="27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170" fontId="23" fillId="0" borderId="28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4" fillId="21" borderId="0" xfId="0" applyFont="1" applyFill="1" applyBorder="1" applyAlignment="1">
      <alignment horizontal="left" vertical="center"/>
    </xf>
    <xf numFmtId="0" fontId="43" fillId="0" borderId="30" xfId="0" applyFont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9" fillId="0" borderId="19" xfId="0" applyFont="1" applyBorder="1" applyAlignment="1">
      <alignment vertical="center" wrapText="1"/>
    </xf>
    <xf numFmtId="0" fontId="24" fillId="0" borderId="31" xfId="0" applyFont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left" vertical="center" wrapText="1"/>
    </xf>
    <xf numFmtId="0" fontId="27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54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19" xfId="0" applyFont="1" applyBorder="1" applyAlignment="1">
      <alignment horizontal="left" vertical="center" wrapText="1"/>
    </xf>
    <xf numFmtId="0" fontId="0" fillId="0" borderId="0" xfId="0" applyFill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22" fillId="0" borderId="0" xfId="44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164" fontId="32" fillId="0" borderId="22" xfId="44" applyNumberFormat="1" applyFont="1" applyBorder="1" applyAlignment="1" applyProtection="1">
      <alignment horizontal="center" vertical="center" wrapText="1"/>
      <protection/>
    </xf>
    <xf numFmtId="164" fontId="32" fillId="0" borderId="22" xfId="0" applyNumberFormat="1" applyFont="1" applyBorder="1" applyAlignment="1" applyProtection="1">
      <alignment horizontal="center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0" fontId="28" fillId="7" borderId="0" xfId="0" applyFont="1" applyFill="1" applyBorder="1" applyAlignment="1" applyProtection="1">
      <alignment horizontal="left" vertical="center"/>
      <protection/>
    </xf>
    <xf numFmtId="0" fontId="4" fillId="7" borderId="0" xfId="0" applyFont="1" applyFill="1" applyBorder="1" applyAlignment="1" applyProtection="1">
      <alignment horizontal="left" vertical="center"/>
      <protection/>
    </xf>
    <xf numFmtId="164" fontId="25" fillId="7" borderId="0" xfId="44" applyNumberFormat="1" applyFont="1" applyFill="1" applyBorder="1" applyAlignment="1" applyProtection="1">
      <alignment horizontal="right" vertical="center"/>
      <protection/>
    </xf>
    <xf numFmtId="164" fontId="23" fillId="7" borderId="0" xfId="0" applyNumberFormat="1" applyFont="1" applyFill="1" applyBorder="1" applyAlignment="1" applyProtection="1">
      <alignment horizontal="right" vertical="center"/>
      <protection/>
    </xf>
    <xf numFmtId="0" fontId="4" fillId="7" borderId="0" xfId="0" applyFont="1" applyFill="1" applyBorder="1" applyAlignment="1" applyProtection="1">
      <alignment horizontal="center" vertical="center"/>
      <protection/>
    </xf>
    <xf numFmtId="0" fontId="4" fillId="7" borderId="3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34" fillId="24" borderId="15" xfId="0" applyFont="1" applyFill="1" applyBorder="1" applyAlignment="1" applyProtection="1" quotePrefix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164" fontId="22" fillId="0" borderId="34" xfId="44" applyNumberFormat="1" applyFont="1" applyBorder="1" applyAlignment="1" applyProtection="1">
      <alignment horizontal="right" vertical="center" wrapText="1"/>
      <protection/>
    </xf>
    <xf numFmtId="164" fontId="59" fillId="0" borderId="15" xfId="0" applyNumberFormat="1" applyFont="1" applyBorder="1" applyAlignment="1" applyProtection="1">
      <alignment horizontal="right" vertical="center" wrapText="1"/>
      <protection/>
    </xf>
    <xf numFmtId="44" fontId="57" fillId="0" borderId="15" xfId="44" applyFont="1" applyBorder="1" applyAlignment="1" applyProtection="1">
      <alignment horizontal="right" vertical="center" wrapText="1"/>
      <protection/>
    </xf>
    <xf numFmtId="44" fontId="57" fillId="0" borderId="17" xfId="44" applyFont="1" applyBorder="1" applyAlignment="1" applyProtection="1">
      <alignment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1" fillId="0" borderId="15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8" fillId="7" borderId="23" xfId="0" applyFont="1" applyFill="1" applyBorder="1" applyAlignment="1" applyProtection="1">
      <alignment horizontal="left" vertical="center"/>
      <protection/>
    </xf>
    <xf numFmtId="44" fontId="22" fillId="0" borderId="36" xfId="44" applyFont="1" applyBorder="1" applyAlignment="1" applyProtection="1">
      <alignment horizontal="right" vertical="center" wrapText="1"/>
      <protection/>
    </xf>
    <xf numFmtId="44" fontId="22" fillId="0" borderId="37" xfId="44" applyFont="1" applyBorder="1" applyAlignment="1" applyProtection="1">
      <alignment horizontal="right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44" fontId="57" fillId="0" borderId="19" xfId="44" applyFont="1" applyBorder="1" applyAlignment="1" applyProtection="1">
      <alignment horizontal="right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4" fillId="0" borderId="3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" fillId="7" borderId="11" xfId="0" applyFont="1" applyFill="1" applyBorder="1" applyAlignment="1" applyProtection="1">
      <alignment horizontal="left" vertical="top"/>
      <protection/>
    </xf>
    <xf numFmtId="0" fontId="4" fillId="7" borderId="35" xfId="0" applyFont="1" applyFill="1" applyBorder="1" applyAlignment="1" applyProtection="1">
      <alignment horizontal="left" vertical="top"/>
      <protection/>
    </xf>
    <xf numFmtId="0" fontId="24" fillId="0" borderId="38" xfId="0" applyFont="1" applyBorder="1" applyAlignment="1" applyProtection="1">
      <alignment horizontal="left" vertical="center" wrapText="1"/>
      <protection/>
    </xf>
    <xf numFmtId="0" fontId="34" fillId="24" borderId="22" xfId="0" applyFont="1" applyFill="1" applyBorder="1" applyAlignment="1" applyProtection="1" quotePrefix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/>
      <protection/>
    </xf>
    <xf numFmtId="44" fontId="57" fillId="0" borderId="18" xfId="44" applyFont="1" applyBorder="1" applyAlignment="1" applyProtection="1">
      <alignment horizontal="right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vertical="center" wrapText="1"/>
      <protection/>
    </xf>
    <xf numFmtId="0" fontId="28" fillId="7" borderId="11" xfId="0" applyFont="1" applyFill="1" applyBorder="1" applyAlignment="1" applyProtection="1">
      <alignment horizontal="left" vertical="center"/>
      <protection/>
    </xf>
    <xf numFmtId="164" fontId="25" fillId="7" borderId="11" xfId="44" applyNumberFormat="1" applyFont="1" applyFill="1" applyBorder="1" applyAlignment="1" applyProtection="1">
      <alignment horizontal="right" vertical="center" wrapText="1"/>
      <protection/>
    </xf>
    <xf numFmtId="0" fontId="4" fillId="7" borderId="0" xfId="0" applyFont="1" applyFill="1" applyBorder="1" applyAlignment="1" applyProtection="1">
      <alignment horizontal="left" vertical="top"/>
      <protection/>
    </xf>
    <xf numFmtId="0" fontId="61" fillId="0" borderId="22" xfId="0" applyFont="1" applyBorder="1" applyAlignment="1" applyProtection="1">
      <alignment horizontal="center" vertical="center"/>
      <protection/>
    </xf>
    <xf numFmtId="0" fontId="28" fillId="7" borderId="17" xfId="0" applyFont="1" applyFill="1" applyBorder="1" applyAlignment="1" applyProtection="1">
      <alignment horizontal="left" vertical="center"/>
      <protection/>
    </xf>
    <xf numFmtId="0" fontId="28" fillId="7" borderId="33" xfId="0" applyFont="1" applyFill="1" applyBorder="1" applyAlignment="1" applyProtection="1">
      <alignment horizontal="left" vertical="center"/>
      <protection/>
    </xf>
    <xf numFmtId="164" fontId="23" fillId="7" borderId="11" xfId="0" applyNumberFormat="1" applyFont="1" applyFill="1" applyBorder="1" applyAlignment="1" applyProtection="1">
      <alignment horizontal="right" vertical="center"/>
      <protection/>
    </xf>
    <xf numFmtId="0" fontId="24" fillId="7" borderId="11" xfId="0" applyFont="1" applyFill="1" applyBorder="1" applyAlignment="1" applyProtection="1">
      <alignment horizontal="center" vertical="center"/>
      <protection/>
    </xf>
    <xf numFmtId="44" fontId="24" fillId="7" borderId="11" xfId="44" applyFont="1" applyFill="1" applyBorder="1" applyAlignment="1" applyProtection="1">
      <alignment horizontal="left" vertical="top"/>
      <protection/>
    </xf>
    <xf numFmtId="0" fontId="4" fillId="7" borderId="40" xfId="0" applyFont="1" applyFill="1" applyBorder="1" applyAlignment="1" applyProtection="1">
      <alignment horizontal="left" vertical="top"/>
      <protection/>
    </xf>
    <xf numFmtId="0" fontId="28" fillId="7" borderId="24" xfId="0" applyFont="1" applyFill="1" applyBorder="1" applyAlignment="1" applyProtection="1">
      <alignment horizontal="left" vertical="center"/>
      <protection/>
    </xf>
    <xf numFmtId="0" fontId="4" fillId="7" borderId="24" xfId="0" applyFont="1" applyFill="1" applyBorder="1" applyAlignment="1" applyProtection="1">
      <alignment horizontal="left" vertical="top"/>
      <protection/>
    </xf>
    <xf numFmtId="164" fontId="25" fillId="7" borderId="24" xfId="44" applyNumberFormat="1" applyFont="1" applyFill="1" applyBorder="1" applyAlignment="1" applyProtection="1">
      <alignment horizontal="right" vertical="center"/>
      <protection/>
    </xf>
    <xf numFmtId="164" fontId="23" fillId="7" borderId="24" xfId="0" applyNumberFormat="1" applyFont="1" applyFill="1" applyBorder="1" applyAlignment="1" applyProtection="1">
      <alignment horizontal="right" vertical="center"/>
      <protection/>
    </xf>
    <xf numFmtId="0" fontId="24" fillId="7" borderId="24" xfId="0" applyFont="1" applyFill="1" applyBorder="1" applyAlignment="1" applyProtection="1">
      <alignment horizontal="center" vertical="center"/>
      <protection/>
    </xf>
    <xf numFmtId="44" fontId="24" fillId="7" borderId="24" xfId="44" applyFont="1" applyFill="1" applyBorder="1" applyAlignment="1" applyProtection="1">
      <alignment horizontal="left" vertical="top"/>
      <protection/>
    </xf>
    <xf numFmtId="0" fontId="43" fillId="0" borderId="10" xfId="0" applyFont="1" applyBorder="1" applyAlignment="1" applyProtection="1">
      <alignment vertical="center" wrapText="1"/>
      <protection/>
    </xf>
    <xf numFmtId="0" fontId="43" fillId="0" borderId="38" xfId="0" applyFont="1" applyBorder="1" applyAlignment="1" applyProtection="1">
      <alignment vertical="center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right" vertical="top" wrapText="1"/>
      <protection/>
    </xf>
    <xf numFmtId="164" fontId="29" fillId="26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44" fontId="29" fillId="0" borderId="0" xfId="44" applyFont="1" applyBorder="1" applyAlignment="1" applyProtection="1">
      <alignment vertical="center" wrapText="1"/>
      <protection/>
    </xf>
    <xf numFmtId="2" fontId="31" fillId="0" borderId="0" xfId="0" applyNumberFormat="1" applyFont="1" applyBorder="1" applyAlignment="1" applyProtection="1">
      <alignment horizontal="center" vertical="top" wrapText="1"/>
      <protection/>
    </xf>
    <xf numFmtId="0" fontId="30" fillId="27" borderId="33" xfId="0" applyFont="1" applyFill="1" applyBorder="1" applyAlignment="1" applyProtection="1">
      <alignment horizontal="right" vertical="top" wrapText="1"/>
      <protection/>
    </xf>
    <xf numFmtId="164" fontId="30" fillId="27" borderId="19" xfId="0" applyNumberFormat="1" applyFont="1" applyFill="1" applyBorder="1" applyAlignment="1" applyProtection="1">
      <alignment horizontal="right" vertical="center"/>
      <protection/>
    </xf>
    <xf numFmtId="177" fontId="24" fillId="0" borderId="15" xfId="44" applyNumberFormat="1" applyFont="1" applyBorder="1" applyAlignment="1" applyProtection="1">
      <alignment horizontal="center" vertical="center" wrapText="1"/>
      <protection/>
    </xf>
    <xf numFmtId="44" fontId="58" fillId="0" borderId="15" xfId="44" applyFont="1" applyBorder="1" applyAlignment="1" applyProtection="1">
      <alignment horizontal="center" vertical="center" wrapText="1"/>
      <protection/>
    </xf>
    <xf numFmtId="2" fontId="31" fillId="27" borderId="19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22" fillId="0" borderId="0" xfId="44" applyNumberFormat="1" applyFont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right" vertical="center" wrapText="1"/>
      <protection/>
    </xf>
    <xf numFmtId="0" fontId="35" fillId="0" borderId="0" xfId="0" applyFont="1" applyBorder="1" applyAlignment="1" applyProtection="1">
      <alignment horizontal="right" vertical="top" wrapText="1"/>
      <protection/>
    </xf>
    <xf numFmtId="0" fontId="38" fillId="0" borderId="0" xfId="0" applyFont="1" applyBorder="1" applyAlignment="1" applyProtection="1">
      <alignment horizontal="left" vertical="top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24" borderId="0" xfId="0" applyFont="1" applyFill="1" applyBorder="1" applyAlignment="1" applyProtection="1">
      <alignment horizontal="center" vertical="top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0" fillId="20" borderId="0" xfId="0" applyFill="1" applyAlignment="1" applyProtection="1">
      <alignment/>
      <protection/>
    </xf>
    <xf numFmtId="0" fontId="27" fillId="20" borderId="0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164" fontId="22" fillId="20" borderId="0" xfId="44" applyNumberFormat="1" applyFont="1" applyFill="1" applyAlignment="1" applyProtection="1">
      <alignment horizontal="right" vertical="center"/>
      <protection/>
    </xf>
    <xf numFmtId="164" fontId="23" fillId="20" borderId="0" xfId="0" applyNumberFormat="1" applyFont="1" applyFill="1" applyAlignment="1" applyProtection="1">
      <alignment horizontal="right" vertical="center"/>
      <protection/>
    </xf>
    <xf numFmtId="0" fontId="0" fillId="20" borderId="0" xfId="0" applyFill="1" applyAlignment="1" applyProtection="1">
      <alignment horizontal="center"/>
      <protection/>
    </xf>
    <xf numFmtId="0" fontId="29" fillId="27" borderId="15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178" fontId="37" fillId="0" borderId="0" xfId="0" applyNumberFormat="1" applyFont="1" applyFill="1" applyBorder="1" applyAlignment="1" applyProtection="1">
      <alignment horizontal="left" vertical="top" wrapText="1"/>
      <protection/>
    </xf>
    <xf numFmtId="0" fontId="36" fillId="0" borderId="0" xfId="0" applyFont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top" wrapTex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29" fillId="28" borderId="15" xfId="0" applyFont="1" applyFill="1" applyBorder="1" applyAlignment="1" applyProtection="1">
      <alignment horizontal="center" vertical="center"/>
      <protection/>
    </xf>
    <xf numFmtId="0" fontId="68" fillId="0" borderId="15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4" fontId="57" fillId="0" borderId="21" xfId="44" applyFont="1" applyBorder="1" applyAlignment="1" applyProtection="1">
      <alignment vertical="center" wrapText="1"/>
      <protection/>
    </xf>
    <xf numFmtId="0" fontId="29" fillId="0" borderId="39" xfId="0" applyFont="1" applyBorder="1" applyAlignment="1" applyProtection="1">
      <alignment horizontal="left" vertical="center" wrapText="1"/>
      <protection/>
    </xf>
    <xf numFmtId="164" fontId="22" fillId="0" borderId="42" xfId="44" applyNumberFormat="1" applyFont="1" applyBorder="1" applyAlignment="1" applyProtection="1">
      <alignment horizontal="right" vertical="center" wrapText="1"/>
      <protection/>
    </xf>
    <xf numFmtId="164" fontId="59" fillId="0" borderId="22" xfId="0" applyNumberFormat="1" applyFont="1" applyBorder="1" applyAlignment="1" applyProtection="1">
      <alignment horizontal="right" vertical="center" wrapText="1"/>
      <protection/>
    </xf>
    <xf numFmtId="0" fontId="28" fillId="7" borderId="19" xfId="0" applyFont="1" applyFill="1" applyBorder="1" applyAlignment="1" applyProtection="1">
      <alignment horizontal="left" vertical="center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72" fillId="0" borderId="2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/>
      <protection/>
    </xf>
    <xf numFmtId="0" fontId="70" fillId="0" borderId="20" xfId="0" applyFont="1" applyFill="1" applyBorder="1" applyAlignment="1" applyProtection="1">
      <alignment horizontal="center" vertical="center"/>
      <protection/>
    </xf>
    <xf numFmtId="0" fontId="71" fillId="0" borderId="20" xfId="0" applyFont="1" applyFill="1" applyBorder="1" applyAlignment="1" applyProtection="1">
      <alignment horizontal="center" vertical="center"/>
      <protection/>
    </xf>
    <xf numFmtId="0" fontId="68" fillId="0" borderId="20" xfId="0" applyFont="1" applyFill="1" applyBorder="1" applyAlignment="1" applyProtection="1">
      <alignment horizontal="center"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/>
      <protection/>
    </xf>
    <xf numFmtId="0" fontId="24" fillId="0" borderId="33" xfId="0" applyFont="1" applyBorder="1" applyAlignment="1" applyProtection="1">
      <alignment horizontal="center" vertical="center" wrapText="1"/>
      <protection/>
    </xf>
    <xf numFmtId="0" fontId="38" fillId="0" borderId="43" xfId="0" applyFont="1" applyFill="1" applyBorder="1" applyAlignment="1" applyProtection="1">
      <alignment horizontal="center" vertical="center"/>
      <protection/>
    </xf>
    <xf numFmtId="0" fontId="30" fillId="27" borderId="17" xfId="0" applyFont="1" applyFill="1" applyBorder="1" applyAlignment="1" applyProtection="1">
      <alignment horizontal="right" vertical="top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49" fontId="2" fillId="20" borderId="22" xfId="0" applyNumberFormat="1" applyFont="1" applyFill="1" applyBorder="1" applyAlignment="1" applyProtection="1">
      <alignment horizontal="center" vertical="center"/>
      <protection/>
    </xf>
    <xf numFmtId="0" fontId="30" fillId="17" borderId="15" xfId="0" applyFont="1" applyFill="1" applyBorder="1" applyAlignment="1" applyProtection="1">
      <alignment horizontal="center" vertical="center"/>
      <protection/>
    </xf>
    <xf numFmtId="0" fontId="30" fillId="17" borderId="15" xfId="0" applyFont="1" applyFill="1" applyBorder="1" applyAlignment="1" applyProtection="1">
      <alignment horizontal="center" vertical="center" wrapText="1"/>
      <protection/>
    </xf>
    <xf numFmtId="0" fontId="72" fillId="27" borderId="15" xfId="0" applyFont="1" applyFill="1" applyBorder="1" applyAlignment="1" applyProtection="1">
      <alignment horizontal="center" vertical="center"/>
      <protection/>
    </xf>
    <xf numFmtId="0" fontId="72" fillId="29" borderId="15" xfId="0" applyFont="1" applyFill="1" applyBorder="1" applyAlignment="1" applyProtection="1">
      <alignment horizontal="center" vertical="center"/>
      <protection/>
    </xf>
    <xf numFmtId="0" fontId="70" fillId="29" borderId="15" xfId="0" applyFont="1" applyFill="1" applyBorder="1" applyAlignment="1" applyProtection="1">
      <alignment horizontal="center" vertical="center"/>
      <protection/>
    </xf>
    <xf numFmtId="0" fontId="71" fillId="29" borderId="15" xfId="0" applyFont="1" applyFill="1" applyBorder="1" applyAlignment="1" applyProtection="1">
      <alignment horizontal="center" vertical="center"/>
      <protection/>
    </xf>
    <xf numFmtId="0" fontId="71" fillId="27" borderId="15" xfId="0" applyFont="1" applyFill="1" applyBorder="1" applyAlignment="1" applyProtection="1">
      <alignment horizontal="center" vertical="center"/>
      <protection/>
    </xf>
    <xf numFmtId="0" fontId="38" fillId="21" borderId="44" xfId="0" applyFont="1" applyFill="1" applyBorder="1" applyAlignment="1" applyProtection="1">
      <alignment horizontal="center" vertical="center"/>
      <protection/>
    </xf>
    <xf numFmtId="0" fontId="38" fillId="21" borderId="45" xfId="0" applyFont="1" applyFill="1" applyBorder="1" applyAlignment="1" applyProtection="1">
      <alignment horizontal="center" vertical="center"/>
      <protection/>
    </xf>
    <xf numFmtId="179" fontId="24" fillId="22" borderId="10" xfId="0" applyNumberFormat="1" applyFont="1" applyFill="1" applyBorder="1" applyAlignment="1" applyProtection="1">
      <alignment horizontal="center" vertical="center" wrapText="1"/>
      <protection/>
    </xf>
    <xf numFmtId="170" fontId="24" fillId="22" borderId="39" xfId="0" applyNumberFormat="1" applyFont="1" applyFill="1" applyBorder="1" applyAlignment="1" applyProtection="1">
      <alignment horizontal="center" vertical="center" wrapText="1"/>
      <protection/>
    </xf>
    <xf numFmtId="170" fontId="30" fillId="30" borderId="33" xfId="0" applyNumberFormat="1" applyFont="1" applyFill="1" applyBorder="1" applyAlignment="1" applyProtection="1">
      <alignment horizontal="center" vertical="center" wrapText="1"/>
      <protection/>
    </xf>
    <xf numFmtId="170" fontId="30" fillId="30" borderId="10" xfId="0" applyNumberFormat="1" applyFont="1" applyFill="1" applyBorder="1" applyAlignment="1" applyProtection="1">
      <alignment horizontal="center" vertical="center" wrapText="1"/>
      <protection/>
    </xf>
    <xf numFmtId="170" fontId="24" fillId="22" borderId="46" xfId="0" applyNumberFormat="1" applyFont="1" applyFill="1" applyBorder="1" applyAlignment="1" applyProtection="1">
      <alignment horizontal="center" vertical="center" wrapText="1"/>
      <protection/>
    </xf>
    <xf numFmtId="170" fontId="24" fillId="22" borderId="10" xfId="0" applyNumberFormat="1" applyFont="1" applyFill="1" applyBorder="1" applyAlignment="1" applyProtection="1">
      <alignment horizontal="center" vertical="center" wrapText="1"/>
      <protection/>
    </xf>
    <xf numFmtId="170" fontId="24" fillId="3" borderId="39" xfId="0" applyNumberFormat="1" applyFont="1" applyFill="1" applyBorder="1" applyAlignment="1" applyProtection="1">
      <alignment horizontal="center" vertical="center" wrapText="1"/>
      <protection/>
    </xf>
    <xf numFmtId="170" fontId="30" fillId="30" borderId="39" xfId="0" applyNumberFormat="1" applyFont="1" applyFill="1" applyBorder="1" applyAlignment="1" applyProtection="1">
      <alignment horizontal="center" vertical="center" wrapText="1"/>
      <protection/>
    </xf>
    <xf numFmtId="0" fontId="75" fillId="30" borderId="17" xfId="0" applyFont="1" applyFill="1" applyBorder="1" applyAlignment="1" applyProtection="1">
      <alignment horizontal="left" vertical="center"/>
      <protection/>
    </xf>
    <xf numFmtId="170" fontId="76" fillId="30" borderId="21" xfId="0" applyNumberFormat="1" applyFont="1" applyFill="1" applyBorder="1" applyAlignment="1" applyProtection="1">
      <alignment horizontal="left" vertical="center" indent="2"/>
      <protection/>
    </xf>
    <xf numFmtId="0" fontId="30" fillId="30" borderId="23" xfId="0" applyFont="1" applyFill="1" applyBorder="1" applyAlignment="1" applyProtection="1">
      <alignment horizontal="left" vertical="center" indent="2"/>
      <protection/>
    </xf>
    <xf numFmtId="0" fontId="30" fillId="22" borderId="12" xfId="0" applyFont="1" applyFill="1" applyBorder="1" applyAlignment="1" applyProtection="1">
      <alignment horizontal="left" vertical="center" indent="2"/>
      <protection/>
    </xf>
    <xf numFmtId="0" fontId="75" fillId="22" borderId="17" xfId="0" applyFont="1" applyFill="1" applyBorder="1" applyAlignment="1" applyProtection="1">
      <alignment horizontal="left" vertical="center"/>
      <protection/>
    </xf>
    <xf numFmtId="0" fontId="75" fillId="22" borderId="47" xfId="0" applyFont="1" applyFill="1" applyBorder="1" applyAlignment="1" applyProtection="1">
      <alignment horizontal="left" vertical="center" indent="2"/>
      <protection/>
    </xf>
    <xf numFmtId="170" fontId="76" fillId="3" borderId="21" xfId="0" applyNumberFormat="1" applyFont="1" applyFill="1" applyBorder="1" applyAlignment="1" applyProtection="1">
      <alignment horizontal="left" vertical="center" indent="2"/>
      <protection/>
    </xf>
    <xf numFmtId="0" fontId="81" fillId="22" borderId="17" xfId="0" applyFont="1" applyFill="1" applyBorder="1" applyAlignment="1" applyProtection="1">
      <alignment horizontal="left" vertical="center"/>
      <protection/>
    </xf>
    <xf numFmtId="170" fontId="24" fillId="22" borderId="33" xfId="0" applyNumberFormat="1" applyFont="1" applyFill="1" applyBorder="1" applyAlignment="1" applyProtection="1">
      <alignment horizontal="center" vertical="center" wrapText="1"/>
      <protection/>
    </xf>
    <xf numFmtId="0" fontId="75" fillId="3" borderId="17" xfId="0" applyFont="1" applyFill="1" applyBorder="1" applyAlignment="1" applyProtection="1">
      <alignment horizontal="left" vertical="center"/>
      <protection/>
    </xf>
    <xf numFmtId="170" fontId="24" fillId="3" borderId="33" xfId="0" applyNumberFormat="1" applyFont="1" applyFill="1" applyBorder="1" applyAlignment="1" applyProtection="1">
      <alignment horizontal="center" vertical="center" wrapText="1"/>
      <protection/>
    </xf>
    <xf numFmtId="182" fontId="22" fillId="0" borderId="0" xfId="53" applyNumberFormat="1" applyFont="1" applyFill="1" applyAlignment="1" applyProtection="1">
      <alignment horizontal="right" vertical="center"/>
      <protection/>
    </xf>
    <xf numFmtId="182" fontId="32" fillId="0" borderId="22" xfId="53" applyNumberFormat="1" applyFont="1" applyBorder="1" applyAlignment="1" applyProtection="1">
      <alignment horizontal="center" vertical="center" wrapText="1"/>
      <protection/>
    </xf>
    <xf numFmtId="182" fontId="25" fillId="7" borderId="0" xfId="53" applyNumberFormat="1" applyFont="1" applyFill="1" applyBorder="1" applyAlignment="1" applyProtection="1">
      <alignment horizontal="right" vertical="center"/>
      <protection/>
    </xf>
    <xf numFmtId="182" fontId="64" fillId="22" borderId="15" xfId="53" applyNumberFormat="1" applyFont="1" applyFill="1" applyBorder="1" applyAlignment="1" applyProtection="1">
      <alignment horizontal="right" vertical="center" wrapText="1"/>
      <protection/>
    </xf>
    <xf numFmtId="182" fontId="28" fillId="7" borderId="33" xfId="53" applyNumberFormat="1" applyFont="1" applyFill="1" applyBorder="1" applyAlignment="1" applyProtection="1">
      <alignment horizontal="left" vertical="center"/>
      <protection/>
    </xf>
    <xf numFmtId="182" fontId="64" fillId="22" borderId="22" xfId="53" applyNumberFormat="1" applyFont="1" applyFill="1" applyBorder="1" applyAlignment="1" applyProtection="1">
      <alignment horizontal="right" vertical="center" wrapText="1"/>
      <protection/>
    </xf>
    <xf numFmtId="182" fontId="25" fillId="7" borderId="11" xfId="53" applyNumberFormat="1" applyFont="1" applyFill="1" applyBorder="1" applyAlignment="1" applyProtection="1">
      <alignment horizontal="right" vertical="center" wrapText="1"/>
      <protection/>
    </xf>
    <xf numFmtId="182" fontId="25" fillId="7" borderId="24" xfId="53" applyNumberFormat="1" applyFont="1" applyFill="1" applyBorder="1" applyAlignment="1" applyProtection="1">
      <alignment horizontal="right" vertical="center"/>
      <protection/>
    </xf>
    <xf numFmtId="182" fontId="29" fillId="0" borderId="0" xfId="53" applyNumberFormat="1" applyFont="1" applyBorder="1" applyAlignment="1" applyProtection="1">
      <alignment horizontal="right" vertical="top" wrapText="1"/>
      <protection/>
    </xf>
    <xf numFmtId="182" fontId="30" fillId="27" borderId="33" xfId="53" applyNumberFormat="1" applyFont="1" applyFill="1" applyBorder="1" applyAlignment="1" applyProtection="1">
      <alignment horizontal="right" vertical="top" wrapText="1"/>
      <protection/>
    </xf>
    <xf numFmtId="182" fontId="2" fillId="0" borderId="0" xfId="53" applyNumberFormat="1" applyFont="1" applyAlignment="1" applyProtection="1">
      <alignment horizontal="center" wrapText="1"/>
      <protection/>
    </xf>
    <xf numFmtId="182" fontId="38" fillId="0" borderId="0" xfId="53" applyNumberFormat="1" applyFont="1" applyBorder="1" applyAlignment="1" applyProtection="1">
      <alignment vertical="center"/>
      <protection/>
    </xf>
    <xf numFmtId="182" fontId="38" fillId="0" borderId="0" xfId="53" applyNumberFormat="1" applyFont="1" applyBorder="1" applyAlignment="1" applyProtection="1">
      <alignment horizontal="left" vertical="center"/>
      <protection/>
    </xf>
    <xf numFmtId="182" fontId="22" fillId="0" borderId="0" xfId="53" applyNumberFormat="1" applyFont="1" applyAlignment="1" applyProtection="1">
      <alignment horizontal="right" vertical="center"/>
      <protection/>
    </xf>
    <xf numFmtId="182" fontId="22" fillId="20" borderId="0" xfId="53" applyNumberFormat="1" applyFont="1" applyFill="1" applyAlignment="1" applyProtection="1">
      <alignment horizontal="right" vertical="center"/>
      <protection/>
    </xf>
    <xf numFmtId="0" fontId="75" fillId="22" borderId="23" xfId="0" applyFont="1" applyFill="1" applyBorder="1" applyAlignment="1" applyProtection="1">
      <alignment horizontal="left" vertical="center"/>
      <protection/>
    </xf>
    <xf numFmtId="170" fontId="82" fillId="22" borderId="27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vertical="center" wrapText="1"/>
      <protection/>
    </xf>
    <xf numFmtId="0" fontId="83" fillId="30" borderId="23" xfId="0" applyFont="1" applyFill="1" applyBorder="1" applyAlignment="1" applyProtection="1">
      <alignment horizontal="left" vertical="center"/>
      <protection/>
    </xf>
    <xf numFmtId="0" fontId="83" fillId="22" borderId="23" xfId="0" applyFont="1" applyFill="1" applyBorder="1" applyAlignment="1" applyProtection="1">
      <alignment horizontal="left" vertical="center"/>
      <protection/>
    </xf>
    <xf numFmtId="0" fontId="83" fillId="3" borderId="23" xfId="0" applyFont="1" applyFill="1" applyBorder="1" applyAlignment="1" applyProtection="1">
      <alignment horizontal="left" vertical="center"/>
      <protection/>
    </xf>
    <xf numFmtId="0" fontId="22" fillId="20" borderId="17" xfId="0" applyFont="1" applyFill="1" applyBorder="1" applyAlignment="1" applyProtection="1">
      <alignment horizontal="center" vertical="center" wrapText="1"/>
      <protection/>
    </xf>
    <xf numFmtId="0" fontId="22" fillId="20" borderId="35" xfId="0" applyFont="1" applyFill="1" applyBorder="1" applyAlignment="1" applyProtection="1">
      <alignment horizontal="center" vertical="center" wrapText="1"/>
      <protection/>
    </xf>
    <xf numFmtId="0" fontId="22" fillId="20" borderId="21" xfId="0" applyFont="1" applyFill="1" applyBorder="1" applyAlignment="1" applyProtection="1">
      <alignment horizontal="center" vertical="center" wrapText="1"/>
      <protection/>
    </xf>
    <xf numFmtId="0" fontId="22" fillId="20" borderId="18" xfId="0" applyFont="1" applyFill="1" applyBorder="1" applyAlignment="1" applyProtection="1">
      <alignment horizontal="center" vertical="center" wrapText="1"/>
      <protection/>
    </xf>
    <xf numFmtId="0" fontId="39" fillId="20" borderId="22" xfId="0" applyFont="1" applyFill="1" applyBorder="1" applyAlignment="1" applyProtection="1">
      <alignment horizontal="center" vertical="center"/>
      <protection/>
    </xf>
    <xf numFmtId="0" fontId="39" fillId="20" borderId="15" xfId="0" applyFont="1" applyFill="1" applyBorder="1" applyAlignment="1" applyProtection="1">
      <alignment horizontal="center" vertical="center"/>
      <protection/>
    </xf>
    <xf numFmtId="49" fontId="2" fillId="20" borderId="16" xfId="0" applyNumberFormat="1" applyFont="1" applyFill="1" applyBorder="1" applyAlignment="1" applyProtection="1">
      <alignment horizontal="center" vertical="center"/>
      <protection/>
    </xf>
    <xf numFmtId="0" fontId="39" fillId="20" borderId="15" xfId="0" applyFont="1" applyFill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8" fillId="7" borderId="0" xfId="0" applyFont="1" applyFill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 wrapText="1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85" fillId="20" borderId="19" xfId="0" applyFont="1" applyFill="1" applyBorder="1" applyAlignment="1">
      <alignment horizontal="center"/>
    </xf>
    <xf numFmtId="0" fontId="60" fillId="0" borderId="31" xfId="0" applyFont="1" applyBorder="1" applyAlignment="1" applyProtection="1">
      <alignment horizontal="center" vertical="center"/>
      <protection/>
    </xf>
    <xf numFmtId="0" fontId="28" fillId="7" borderId="33" xfId="0" applyFont="1" applyFill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28" fillId="7" borderId="11" xfId="0" applyFont="1" applyFill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28" fillId="7" borderId="24" xfId="0" applyFont="1" applyFill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0" fontId="30" fillId="27" borderId="33" xfId="0" applyFont="1" applyFill="1" applyBorder="1" applyAlignment="1" applyProtection="1">
      <alignment horizontal="center" vertical="top" wrapText="1"/>
      <protection/>
    </xf>
    <xf numFmtId="0" fontId="35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20" borderId="0" xfId="0" applyFont="1" applyFill="1" applyBorder="1" applyAlignment="1" applyProtection="1">
      <alignment horizontal="center"/>
      <protection/>
    </xf>
    <xf numFmtId="0" fontId="30" fillId="31" borderId="18" xfId="0" applyFont="1" applyFill="1" applyBorder="1" applyAlignment="1" applyProtection="1">
      <alignment horizontal="center" vertical="center" wrapText="1"/>
      <protection/>
    </xf>
    <xf numFmtId="170" fontId="82" fillId="0" borderId="27" xfId="0" applyNumberFormat="1" applyFont="1" applyFill="1" applyBorder="1" applyAlignment="1" applyProtection="1">
      <alignment horizontal="center" vertical="center" wrapText="1"/>
      <protection/>
    </xf>
    <xf numFmtId="170" fontId="24" fillId="22" borderId="38" xfId="0" applyNumberFormat="1" applyFont="1" applyFill="1" applyBorder="1" applyAlignment="1" applyProtection="1">
      <alignment horizontal="center" vertical="center" wrapText="1"/>
      <protection/>
    </xf>
    <xf numFmtId="170" fontId="24" fillId="0" borderId="38" xfId="0" applyNumberFormat="1" applyFont="1" applyFill="1" applyBorder="1" applyAlignment="1" applyProtection="1">
      <alignment horizontal="center" vertical="center" wrapText="1"/>
      <protection/>
    </xf>
    <xf numFmtId="164" fontId="87" fillId="0" borderId="15" xfId="0" applyNumberFormat="1" applyFont="1" applyBorder="1" applyAlignment="1" applyProtection="1">
      <alignment horizontal="right" vertical="center" wrapText="1"/>
      <protection/>
    </xf>
    <xf numFmtId="170" fontId="29" fillId="22" borderId="33" xfId="0" applyNumberFormat="1" applyFont="1" applyFill="1" applyBorder="1" applyAlignment="1" applyProtection="1">
      <alignment horizontal="center" vertical="center" wrapText="1"/>
      <protection/>
    </xf>
    <xf numFmtId="0" fontId="73" fillId="21" borderId="46" xfId="0" applyFont="1" applyFill="1" applyBorder="1" applyAlignment="1" applyProtection="1">
      <alignment horizontal="center" wrapText="1"/>
      <protection/>
    </xf>
    <xf numFmtId="0" fontId="73" fillId="21" borderId="48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 applyProtection="1">
      <alignment horizontal="center" vertical="top" wrapText="1"/>
      <protection/>
    </xf>
    <xf numFmtId="0" fontId="78" fillId="0" borderId="49" xfId="0" applyFont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80" fillId="0" borderId="43" xfId="0" applyFont="1" applyFill="1" applyBorder="1" applyAlignment="1" applyProtection="1">
      <alignment horizontal="center" vertical="center"/>
      <protection/>
    </xf>
    <xf numFmtId="0" fontId="38" fillId="21" borderId="50" xfId="0" applyFont="1" applyFill="1" applyBorder="1" applyAlignment="1" applyProtection="1">
      <alignment horizontal="center" vertical="center"/>
      <protection locked="0"/>
    </xf>
    <xf numFmtId="0" fontId="32" fillId="0" borderId="2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7" fillId="21" borderId="14" xfId="0" applyFont="1" applyFill="1" applyBorder="1" applyAlignment="1">
      <alignment horizontal="center" vertical="top" wrapText="1"/>
    </xf>
    <xf numFmtId="0" fontId="37" fillId="21" borderId="53" xfId="0" applyFont="1" applyFill="1" applyBorder="1" applyAlignment="1">
      <alignment horizontal="center" vertical="top" wrapText="1"/>
    </xf>
    <xf numFmtId="0" fontId="37" fillId="21" borderId="13" xfId="0" applyFont="1" applyFill="1" applyBorder="1" applyAlignment="1">
      <alignment horizontal="center" vertical="top" wrapText="1"/>
    </xf>
    <xf numFmtId="0" fontId="37" fillId="21" borderId="32" xfId="0" applyFont="1" applyFill="1" applyBorder="1" applyAlignment="1">
      <alignment horizontal="center" vertical="top" wrapText="1"/>
    </xf>
    <xf numFmtId="0" fontId="37" fillId="21" borderId="47" xfId="0" applyFont="1" applyFill="1" applyBorder="1" applyAlignment="1">
      <alignment horizontal="center" vertical="top" wrapText="1"/>
    </xf>
    <xf numFmtId="0" fontId="37" fillId="21" borderId="48" xfId="0" applyFont="1" applyFill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24" fillId="0" borderId="33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4" fillId="0" borderId="38" xfId="0" applyFont="1" applyBorder="1" applyAlignment="1" applyProtection="1">
      <alignment horizontal="left" vertical="center" wrapText="1"/>
      <protection/>
    </xf>
    <xf numFmtId="0" fontId="29" fillId="0" borderId="46" xfId="0" applyFont="1" applyBorder="1" applyAlignment="1" applyProtection="1">
      <alignment horizontal="left" vertical="center" wrapText="1"/>
      <protection/>
    </xf>
    <xf numFmtId="0" fontId="45" fillId="0" borderId="55" xfId="0" applyFont="1" applyBorder="1" applyAlignment="1" applyProtection="1">
      <alignment horizontal="center"/>
      <protection/>
    </xf>
    <xf numFmtId="0" fontId="73" fillId="21" borderId="14" xfId="0" applyFont="1" applyFill="1" applyBorder="1" applyAlignment="1" applyProtection="1">
      <alignment horizontal="center" wrapText="1"/>
      <protection/>
    </xf>
    <xf numFmtId="0" fontId="73" fillId="21" borderId="11" xfId="0" applyFont="1" applyFill="1" applyBorder="1" applyAlignment="1" applyProtection="1">
      <alignment horizontal="center" wrapText="1"/>
      <protection/>
    </xf>
    <xf numFmtId="0" fontId="73" fillId="21" borderId="53" xfId="0" applyFont="1" applyFill="1" applyBorder="1" applyAlignment="1" applyProtection="1">
      <alignment horizontal="center" wrapText="1"/>
      <protection/>
    </xf>
    <xf numFmtId="0" fontId="73" fillId="21" borderId="13" xfId="0" applyFont="1" applyFill="1" applyBorder="1" applyAlignment="1" applyProtection="1">
      <alignment horizontal="center" wrapText="1"/>
      <protection/>
    </xf>
    <xf numFmtId="0" fontId="73" fillId="21" borderId="0" xfId="0" applyFont="1" applyFill="1" applyBorder="1" applyAlignment="1" applyProtection="1">
      <alignment horizontal="center" wrapText="1"/>
      <protection/>
    </xf>
    <xf numFmtId="0" fontId="73" fillId="21" borderId="32" xfId="0" applyFont="1" applyFill="1" applyBorder="1" applyAlignment="1" applyProtection="1">
      <alignment horizontal="center" wrapText="1"/>
      <protection/>
    </xf>
    <xf numFmtId="0" fontId="73" fillId="21" borderId="47" xfId="0" applyFont="1" applyFill="1" applyBorder="1" applyAlignment="1" applyProtection="1">
      <alignment horizontal="center" wrapText="1"/>
      <protection/>
    </xf>
    <xf numFmtId="0" fontId="38" fillId="21" borderId="56" xfId="0" applyFont="1" applyFill="1" applyBorder="1" applyAlignment="1" applyProtection="1">
      <alignment horizontal="center" vertical="center"/>
      <protection locked="0"/>
    </xf>
    <xf numFmtId="0" fontId="38" fillId="21" borderId="57" xfId="0" applyFont="1" applyFill="1" applyBorder="1" applyAlignment="1" applyProtection="1">
      <alignment horizontal="center" vertical="center"/>
      <protection locked="0"/>
    </xf>
    <xf numFmtId="0" fontId="38" fillId="21" borderId="58" xfId="0" applyFont="1" applyFill="1" applyBorder="1" applyAlignment="1" applyProtection="1">
      <alignment horizontal="center" vertical="center"/>
      <protection locked="0"/>
    </xf>
    <xf numFmtId="0" fontId="38" fillId="21" borderId="59" xfId="0" applyFont="1" applyFill="1" applyBorder="1" applyAlignment="1" applyProtection="1">
      <alignment horizontal="center" vertical="center"/>
      <protection locked="0"/>
    </xf>
    <xf numFmtId="0" fontId="38" fillId="21" borderId="60" xfId="0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164" fontId="32" fillId="0" borderId="29" xfId="44" applyNumberFormat="1" applyFont="1" applyBorder="1" applyAlignment="1" applyProtection="1">
      <alignment horizontal="center" vertical="center" wrapText="1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29" fillId="0" borderId="38" xfId="0" applyFont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29" fillId="0" borderId="11" xfId="0" applyFont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 wrapText="1"/>
      <protection locked="0"/>
    </xf>
    <xf numFmtId="0" fontId="32" fillId="0" borderId="61" xfId="0" applyFont="1" applyBorder="1" applyAlignment="1" applyProtection="1">
      <alignment horizontal="center" vertical="center" wrapText="1"/>
      <protection locked="0"/>
    </xf>
    <xf numFmtId="0" fontId="32" fillId="0" borderId="31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0" borderId="39" xfId="0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44" fontId="3" fillId="0" borderId="0" xfId="0" applyNumberFormat="1" applyFont="1" applyFill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textRotation="90"/>
      <protection/>
    </xf>
    <xf numFmtId="0" fontId="24" fillId="0" borderId="25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79" fillId="0" borderId="61" xfId="0" applyFont="1" applyBorder="1" applyAlignment="1" applyProtection="1">
      <alignment horizontal="center" wrapText="1"/>
      <protection/>
    </xf>
    <xf numFmtId="0" fontId="2" fillId="0" borderId="61" xfId="0" applyFont="1" applyBorder="1" applyAlignment="1" applyProtection="1">
      <alignment horizontal="center" wrapText="1"/>
      <protection/>
    </xf>
    <xf numFmtId="0" fontId="24" fillId="24" borderId="33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120</xdr:row>
      <xdr:rowOff>0</xdr:rowOff>
    </xdr:from>
    <xdr:to>
      <xdr:col>18</xdr:col>
      <xdr:colOff>0</xdr:colOff>
      <xdr:row>120</xdr:row>
      <xdr:rowOff>0</xdr:rowOff>
    </xdr:to>
    <xdr:pic>
      <xdr:nvPicPr>
        <xdr:cNvPr id="1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120</xdr:row>
      <xdr:rowOff>0</xdr:rowOff>
    </xdr:to>
    <xdr:pic>
      <xdr:nvPicPr>
        <xdr:cNvPr id="2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120</xdr:row>
      <xdr:rowOff>0</xdr:rowOff>
    </xdr:from>
    <xdr:to>
      <xdr:col>18</xdr:col>
      <xdr:colOff>0</xdr:colOff>
      <xdr:row>120</xdr:row>
      <xdr:rowOff>0</xdr:rowOff>
    </xdr:to>
    <xdr:pic>
      <xdr:nvPicPr>
        <xdr:cNvPr id="3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120</xdr:row>
      <xdr:rowOff>0</xdr:rowOff>
    </xdr:from>
    <xdr:to>
      <xdr:col>18</xdr:col>
      <xdr:colOff>0</xdr:colOff>
      <xdr:row>120</xdr:row>
      <xdr:rowOff>0</xdr:rowOff>
    </xdr:to>
    <xdr:pic>
      <xdr:nvPicPr>
        <xdr:cNvPr id="4" name="Picture 49" descr="MPj0433140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pic>
      <xdr:nvPicPr>
        <xdr:cNvPr id="5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07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120</xdr:row>
      <xdr:rowOff>0</xdr:rowOff>
    </xdr:to>
    <xdr:pic>
      <xdr:nvPicPr>
        <xdr:cNvPr id="6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120</xdr:row>
      <xdr:rowOff>0</xdr:rowOff>
    </xdr:to>
    <xdr:pic>
      <xdr:nvPicPr>
        <xdr:cNvPr id="7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120</xdr:row>
      <xdr:rowOff>0</xdr:rowOff>
    </xdr:to>
    <xdr:pic>
      <xdr:nvPicPr>
        <xdr:cNvPr id="8" name="Picture 49" descr="MPj0433140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120</xdr:row>
      <xdr:rowOff>0</xdr:rowOff>
    </xdr:to>
    <xdr:pic>
      <xdr:nvPicPr>
        <xdr:cNvPr id="9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120</xdr:row>
      <xdr:rowOff>0</xdr:rowOff>
    </xdr:from>
    <xdr:to>
      <xdr:col>18</xdr:col>
      <xdr:colOff>0</xdr:colOff>
      <xdr:row>120</xdr:row>
      <xdr:rowOff>0</xdr:rowOff>
    </xdr:to>
    <xdr:pic>
      <xdr:nvPicPr>
        <xdr:cNvPr id="10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</xdr:row>
      <xdr:rowOff>95250</xdr:rowOff>
    </xdr:from>
    <xdr:to>
      <xdr:col>18</xdr:col>
      <xdr:colOff>0</xdr:colOff>
      <xdr:row>9</xdr:row>
      <xdr:rowOff>190500</xdr:rowOff>
    </xdr:to>
    <xdr:pic>
      <xdr:nvPicPr>
        <xdr:cNvPr id="11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609850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</xdr:row>
      <xdr:rowOff>38100</xdr:rowOff>
    </xdr:from>
    <xdr:to>
      <xdr:col>18</xdr:col>
      <xdr:colOff>0</xdr:colOff>
      <xdr:row>9</xdr:row>
      <xdr:rowOff>123825</xdr:rowOff>
    </xdr:to>
    <xdr:pic>
      <xdr:nvPicPr>
        <xdr:cNvPr id="12" name="Picture 49" descr="MPj0433140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22955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120</xdr:row>
      <xdr:rowOff>0</xdr:rowOff>
    </xdr:to>
    <xdr:pic>
      <xdr:nvPicPr>
        <xdr:cNvPr id="13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0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162</xdr:row>
      <xdr:rowOff>0</xdr:rowOff>
    </xdr:from>
    <xdr:to>
      <xdr:col>18</xdr:col>
      <xdr:colOff>0</xdr:colOff>
      <xdr:row>162</xdr:row>
      <xdr:rowOff>0</xdr:rowOff>
    </xdr:to>
    <xdr:pic>
      <xdr:nvPicPr>
        <xdr:cNvPr id="14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3252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162</xdr:row>
      <xdr:rowOff>0</xdr:rowOff>
    </xdr:from>
    <xdr:to>
      <xdr:col>18</xdr:col>
      <xdr:colOff>0</xdr:colOff>
      <xdr:row>162</xdr:row>
      <xdr:rowOff>0</xdr:rowOff>
    </xdr:to>
    <xdr:pic>
      <xdr:nvPicPr>
        <xdr:cNvPr id="15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3252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162</xdr:row>
      <xdr:rowOff>0</xdr:rowOff>
    </xdr:from>
    <xdr:to>
      <xdr:col>18</xdr:col>
      <xdr:colOff>0</xdr:colOff>
      <xdr:row>162</xdr:row>
      <xdr:rowOff>0</xdr:rowOff>
    </xdr:to>
    <xdr:pic>
      <xdr:nvPicPr>
        <xdr:cNvPr id="16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3252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162</xdr:row>
      <xdr:rowOff>0</xdr:rowOff>
    </xdr:from>
    <xdr:to>
      <xdr:col>18</xdr:col>
      <xdr:colOff>0</xdr:colOff>
      <xdr:row>162</xdr:row>
      <xdr:rowOff>0</xdr:rowOff>
    </xdr:to>
    <xdr:pic>
      <xdr:nvPicPr>
        <xdr:cNvPr id="17" name="Picture 49" descr="MPj0433140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3252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143</xdr:row>
      <xdr:rowOff>0</xdr:rowOff>
    </xdr:from>
    <xdr:to>
      <xdr:col>18</xdr:col>
      <xdr:colOff>0</xdr:colOff>
      <xdr:row>143</xdr:row>
      <xdr:rowOff>0</xdr:rowOff>
    </xdr:to>
    <xdr:pic>
      <xdr:nvPicPr>
        <xdr:cNvPr id="18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930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143</xdr:row>
      <xdr:rowOff>0</xdr:rowOff>
    </xdr:from>
    <xdr:to>
      <xdr:col>18</xdr:col>
      <xdr:colOff>0</xdr:colOff>
      <xdr:row>143</xdr:row>
      <xdr:rowOff>0</xdr:rowOff>
    </xdr:to>
    <xdr:pic>
      <xdr:nvPicPr>
        <xdr:cNvPr id="19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930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0</xdr:colOff>
      <xdr:row>50</xdr:row>
      <xdr:rowOff>0</xdr:rowOff>
    </xdr:to>
    <xdr:pic>
      <xdr:nvPicPr>
        <xdr:cNvPr id="20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10706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pic>
      <xdr:nvPicPr>
        <xdr:cNvPr id="21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210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pic>
      <xdr:nvPicPr>
        <xdr:cNvPr id="22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210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pic>
      <xdr:nvPicPr>
        <xdr:cNvPr id="23" name="Picture 49" descr="MPj0433140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2210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150</xdr:row>
      <xdr:rowOff>123825</xdr:rowOff>
    </xdr:from>
    <xdr:to>
      <xdr:col>10</xdr:col>
      <xdr:colOff>1152525</xdr:colOff>
      <xdr:row>157</xdr:row>
      <xdr:rowOff>47625</xdr:rowOff>
    </xdr:to>
    <xdr:pic>
      <xdr:nvPicPr>
        <xdr:cNvPr id="24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3056572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55</xdr:row>
      <xdr:rowOff>0</xdr:rowOff>
    </xdr:to>
    <xdr:pic>
      <xdr:nvPicPr>
        <xdr:cNvPr id="25" name="Picture 69" descr="A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0</xdr:colOff>
      <xdr:row>6</xdr:row>
      <xdr:rowOff>247650</xdr:rowOff>
    </xdr:to>
    <xdr:pic>
      <xdr:nvPicPr>
        <xdr:cNvPr id="26" name="Picture 1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20300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336"/>
  <sheetViews>
    <sheetView workbookViewId="0" topLeftCell="A1">
      <selection activeCell="C1" sqref="C1:C16384"/>
    </sheetView>
  </sheetViews>
  <sheetFormatPr defaultColWidth="11.421875" defaultRowHeight="15"/>
  <cols>
    <col min="1" max="1" width="4.7109375" style="7" customWidth="1"/>
    <col min="2" max="2" width="48.00390625" style="7" customWidth="1"/>
    <col min="3" max="3" width="6.7109375" style="1" customWidth="1"/>
  </cols>
  <sheetData>
    <row r="1" spans="1:3" ht="15">
      <c r="A1" s="42"/>
      <c r="B1" s="42"/>
      <c r="C1" s="37"/>
    </row>
    <row r="2" spans="1:3" ht="15">
      <c r="A2" s="42"/>
      <c r="B2" s="42"/>
      <c r="C2" s="37"/>
    </row>
    <row r="3" spans="1:3" ht="15">
      <c r="A3" s="42"/>
      <c r="B3" s="42"/>
      <c r="C3" s="37"/>
    </row>
    <row r="4" spans="1:3" ht="15">
      <c r="A4" s="42"/>
      <c r="B4" s="42"/>
      <c r="C4" s="37"/>
    </row>
    <row r="5" spans="1:3" ht="15">
      <c r="A5" s="42"/>
      <c r="B5" s="42"/>
      <c r="C5" s="37"/>
    </row>
    <row r="6" spans="1:3" ht="15">
      <c r="A6" s="42"/>
      <c r="B6" s="42"/>
      <c r="C6" s="37"/>
    </row>
    <row r="7" spans="1:3" ht="15">
      <c r="A7" s="42"/>
      <c r="B7" s="42"/>
      <c r="C7" s="37"/>
    </row>
    <row r="8" spans="1:3" ht="15">
      <c r="A8" s="42"/>
      <c r="B8" s="42"/>
      <c r="C8" s="37"/>
    </row>
    <row r="9" spans="1:3" ht="15">
      <c r="A9" s="276" t="s">
        <v>0</v>
      </c>
      <c r="B9" s="277"/>
      <c r="C9" s="286"/>
    </row>
    <row r="10" spans="1:3" ht="15">
      <c r="A10" s="278"/>
      <c r="B10" s="279"/>
      <c r="C10" s="287"/>
    </row>
    <row r="11" spans="1:3" ht="18.75">
      <c r="A11" s="9" t="s">
        <v>83</v>
      </c>
      <c r="B11" s="16"/>
      <c r="C11" s="10"/>
    </row>
    <row r="12" spans="1:3" ht="15">
      <c r="A12" s="22">
        <v>1</v>
      </c>
      <c r="B12" s="49" t="s">
        <v>19</v>
      </c>
      <c r="C12" s="11">
        <v>6</v>
      </c>
    </row>
    <row r="13" spans="1:3" ht="15">
      <c r="A13" s="22">
        <f>A12+1</f>
        <v>2</v>
      </c>
      <c r="B13" s="49" t="s">
        <v>20</v>
      </c>
      <c r="C13" s="11">
        <v>6</v>
      </c>
    </row>
    <row r="14" spans="1:3" ht="15">
      <c r="A14"/>
      <c r="B14"/>
      <c r="C14"/>
    </row>
    <row r="15" spans="1:3" ht="18.75">
      <c r="A15" s="30" t="s">
        <v>76</v>
      </c>
      <c r="B15" s="31"/>
      <c r="C15" s="40"/>
    </row>
    <row r="16" spans="1:3" ht="15">
      <c r="A16" s="27">
        <f>A13+1</f>
        <v>3</v>
      </c>
      <c r="B16" s="51" t="s">
        <v>132</v>
      </c>
      <c r="C16" s="11">
        <v>6</v>
      </c>
    </row>
    <row r="17" spans="1:3" ht="15">
      <c r="A17" s="20">
        <f>A16+1</f>
        <v>4</v>
      </c>
      <c r="B17" s="51" t="s">
        <v>142</v>
      </c>
      <c r="C17" s="11">
        <v>6</v>
      </c>
    </row>
    <row r="18" spans="1:3" ht="15">
      <c r="A18" s="20">
        <f aca="true" t="shared" si="0" ref="A18:A26">A17+1</f>
        <v>5</v>
      </c>
      <c r="B18" s="51" t="s">
        <v>130</v>
      </c>
      <c r="C18" s="11">
        <v>6</v>
      </c>
    </row>
    <row r="19" spans="1:3" ht="15">
      <c r="A19" s="20">
        <f t="shared" si="0"/>
        <v>6</v>
      </c>
      <c r="B19" s="51" t="s">
        <v>133</v>
      </c>
      <c r="C19" s="11">
        <v>6</v>
      </c>
    </row>
    <row r="20" spans="1:3" ht="15">
      <c r="A20" s="20">
        <f t="shared" si="0"/>
        <v>7</v>
      </c>
      <c r="B20" s="51" t="s">
        <v>131</v>
      </c>
      <c r="C20" s="11">
        <v>6</v>
      </c>
    </row>
    <row r="21" spans="1:3" ht="15">
      <c r="A21" s="20">
        <f t="shared" si="0"/>
        <v>8</v>
      </c>
      <c r="B21" s="51" t="s">
        <v>134</v>
      </c>
      <c r="C21" s="11">
        <v>6</v>
      </c>
    </row>
    <row r="22" spans="1:3" ht="15">
      <c r="A22" s="20">
        <f t="shared" si="0"/>
        <v>9</v>
      </c>
      <c r="B22" s="51" t="s">
        <v>135</v>
      </c>
      <c r="C22" s="11">
        <v>6</v>
      </c>
    </row>
    <row r="23" spans="1:3" ht="15">
      <c r="A23" s="20">
        <f t="shared" si="0"/>
        <v>10</v>
      </c>
      <c r="B23" s="51" t="s">
        <v>136</v>
      </c>
      <c r="C23" s="11">
        <v>6</v>
      </c>
    </row>
    <row r="24" spans="1:3" ht="15">
      <c r="A24" s="20">
        <f t="shared" si="0"/>
        <v>11</v>
      </c>
      <c r="B24" s="51" t="s">
        <v>137</v>
      </c>
      <c r="C24" s="11">
        <v>6</v>
      </c>
    </row>
    <row r="25" spans="1:3" ht="15">
      <c r="A25" s="20">
        <f t="shared" si="0"/>
        <v>12</v>
      </c>
      <c r="B25" s="51" t="s">
        <v>137</v>
      </c>
      <c r="C25" s="11">
        <v>6</v>
      </c>
    </row>
    <row r="26" spans="1:3" ht="15">
      <c r="A26" s="20">
        <f t="shared" si="0"/>
        <v>13</v>
      </c>
      <c r="B26" s="51" t="s">
        <v>141</v>
      </c>
      <c r="C26" s="11">
        <v>1</v>
      </c>
    </row>
    <row r="27" spans="1:3" ht="15">
      <c r="A27"/>
      <c r="B27"/>
      <c r="C27"/>
    </row>
    <row r="28" spans="1:3" ht="18.75">
      <c r="A28" s="8" t="s">
        <v>84</v>
      </c>
      <c r="B28" s="17"/>
      <c r="C28" s="40"/>
    </row>
    <row r="29" spans="1:3" ht="15">
      <c r="A29" s="20">
        <f>A26+1</f>
        <v>14</v>
      </c>
      <c r="B29" s="50" t="s">
        <v>22</v>
      </c>
      <c r="C29" s="11">
        <v>6</v>
      </c>
    </row>
    <row r="30" spans="1:3" ht="15">
      <c r="A30"/>
      <c r="B30"/>
      <c r="C30"/>
    </row>
    <row r="31" spans="1:3" ht="15">
      <c r="A31"/>
      <c r="B31"/>
      <c r="C31"/>
    </row>
    <row r="32" spans="1:3" ht="15">
      <c r="A32" s="20">
        <f>A29+1</f>
        <v>15</v>
      </c>
      <c r="B32" s="52" t="s">
        <v>24</v>
      </c>
      <c r="C32" s="11">
        <v>6</v>
      </c>
    </row>
    <row r="33" spans="1:3" ht="15">
      <c r="A33" s="20">
        <f aca="true" t="shared" si="1" ref="A33:A49">A32+1</f>
        <v>16</v>
      </c>
      <c r="B33" s="52" t="s">
        <v>138</v>
      </c>
      <c r="C33" s="11">
        <v>6</v>
      </c>
    </row>
    <row r="34" spans="1:3" ht="15">
      <c r="A34" s="20">
        <f t="shared" si="1"/>
        <v>17</v>
      </c>
      <c r="B34" s="52" t="s">
        <v>140</v>
      </c>
      <c r="C34" s="11">
        <v>6</v>
      </c>
    </row>
    <row r="35" spans="1:3" ht="15">
      <c r="A35" s="20">
        <f t="shared" si="1"/>
        <v>18</v>
      </c>
      <c r="B35" s="46" t="s">
        <v>139</v>
      </c>
      <c r="C35" s="11">
        <v>6</v>
      </c>
    </row>
    <row r="36" spans="1:3" ht="15">
      <c r="A36" s="20">
        <f t="shared" si="1"/>
        <v>19</v>
      </c>
      <c r="B36" s="46" t="s">
        <v>109</v>
      </c>
      <c r="C36" s="11">
        <v>6</v>
      </c>
    </row>
    <row r="37" spans="1:3" ht="15">
      <c r="A37" s="20">
        <f t="shared" si="1"/>
        <v>20</v>
      </c>
      <c r="B37" s="25" t="s">
        <v>110</v>
      </c>
      <c r="C37" s="11">
        <v>6</v>
      </c>
    </row>
    <row r="38" spans="1:3" ht="15">
      <c r="A38" s="20">
        <f t="shared" si="1"/>
        <v>21</v>
      </c>
      <c r="B38" s="25" t="s">
        <v>111</v>
      </c>
      <c r="C38" s="11">
        <v>6</v>
      </c>
    </row>
    <row r="39" spans="1:3" ht="15">
      <c r="A39" s="20">
        <f t="shared" si="1"/>
        <v>22</v>
      </c>
      <c r="B39" s="25" t="s">
        <v>21</v>
      </c>
      <c r="C39" s="11">
        <v>6</v>
      </c>
    </row>
    <row r="40" spans="1:3" ht="15">
      <c r="A40" s="20">
        <f t="shared" si="1"/>
        <v>23</v>
      </c>
      <c r="B40" s="25" t="s">
        <v>25</v>
      </c>
      <c r="C40" s="11">
        <v>6</v>
      </c>
    </row>
    <row r="41" spans="1:3" ht="15">
      <c r="A41" s="20">
        <f t="shared" si="1"/>
        <v>24</v>
      </c>
      <c r="B41" s="25" t="s">
        <v>116</v>
      </c>
      <c r="C41" s="11">
        <v>6</v>
      </c>
    </row>
    <row r="42" spans="1:3" ht="15">
      <c r="A42" s="20">
        <f t="shared" si="1"/>
        <v>25</v>
      </c>
      <c r="B42" s="25" t="s">
        <v>26</v>
      </c>
      <c r="C42" s="11">
        <v>6</v>
      </c>
    </row>
    <row r="43" spans="1:3" ht="15">
      <c r="A43" s="20">
        <f t="shared" si="1"/>
        <v>26</v>
      </c>
      <c r="B43" s="25" t="s">
        <v>27</v>
      </c>
      <c r="C43" s="11">
        <v>6</v>
      </c>
    </row>
    <row r="44" spans="1:3" ht="15">
      <c r="A44" s="20">
        <f t="shared" si="1"/>
        <v>27</v>
      </c>
      <c r="B44" s="25" t="s">
        <v>117</v>
      </c>
      <c r="C44" s="11">
        <v>6</v>
      </c>
    </row>
    <row r="45" spans="1:3" ht="15">
      <c r="A45" s="20">
        <f t="shared" si="1"/>
        <v>28</v>
      </c>
      <c r="B45" s="25" t="s">
        <v>118</v>
      </c>
      <c r="C45" s="11">
        <v>6</v>
      </c>
    </row>
    <row r="46" spans="1:3" ht="15">
      <c r="A46" s="20">
        <f t="shared" si="1"/>
        <v>29</v>
      </c>
      <c r="B46" s="25" t="s">
        <v>119</v>
      </c>
      <c r="C46" s="11">
        <v>6</v>
      </c>
    </row>
    <row r="47" spans="1:3" ht="15">
      <c r="A47" s="20">
        <f t="shared" si="1"/>
        <v>30</v>
      </c>
      <c r="B47" s="25" t="s">
        <v>120</v>
      </c>
      <c r="C47" s="11">
        <v>6</v>
      </c>
    </row>
    <row r="48" spans="1:3" ht="27">
      <c r="A48" s="20">
        <f t="shared" si="1"/>
        <v>31</v>
      </c>
      <c r="B48" s="25" t="s">
        <v>121</v>
      </c>
      <c r="C48" s="11">
        <v>6</v>
      </c>
    </row>
    <row r="49" spans="1:3" ht="15">
      <c r="A49" s="38">
        <f t="shared" si="1"/>
        <v>32</v>
      </c>
      <c r="B49" s="44" t="s">
        <v>28</v>
      </c>
      <c r="C49" s="39">
        <v>3</v>
      </c>
    </row>
    <row r="50" spans="1:3" ht="15">
      <c r="A50"/>
      <c r="B50"/>
      <c r="C50"/>
    </row>
    <row r="51" spans="1:3" ht="18.75">
      <c r="A51" s="6" t="s">
        <v>82</v>
      </c>
      <c r="B51" s="18"/>
      <c r="C51" s="2"/>
    </row>
    <row r="52" spans="1:3" ht="15">
      <c r="A52" s="27">
        <f>A49+1</f>
        <v>33</v>
      </c>
      <c r="B52" s="24" t="s">
        <v>29</v>
      </c>
      <c r="C52" s="28">
        <v>6</v>
      </c>
    </row>
    <row r="53" spans="1:3" ht="15">
      <c r="A53" s="20">
        <f>A52+1</f>
        <v>34</v>
      </c>
      <c r="B53" s="24" t="s">
        <v>30</v>
      </c>
      <c r="C53" s="11">
        <v>6</v>
      </c>
    </row>
    <row r="54" spans="1:3" ht="15">
      <c r="A54" s="20">
        <f>A53+1</f>
        <v>35</v>
      </c>
      <c r="B54" s="24" t="s">
        <v>31</v>
      </c>
      <c r="C54" s="11">
        <v>6</v>
      </c>
    </row>
    <row r="55" spans="1:3" ht="15">
      <c r="A55" s="20">
        <f>A54+1</f>
        <v>36</v>
      </c>
      <c r="B55" s="24" t="s">
        <v>32</v>
      </c>
      <c r="C55" s="11">
        <v>6</v>
      </c>
    </row>
    <row r="56" spans="1:3" ht="15">
      <c r="A56" s="20">
        <f>A55+1</f>
        <v>37</v>
      </c>
      <c r="B56" s="24" t="s">
        <v>122</v>
      </c>
      <c r="C56" s="11">
        <v>6</v>
      </c>
    </row>
    <row r="57" spans="1:3" ht="15">
      <c r="A57"/>
      <c r="B57"/>
      <c r="C57"/>
    </row>
    <row r="58" spans="1:3" ht="18">
      <c r="A58" s="8" t="s">
        <v>81</v>
      </c>
      <c r="B58" s="16"/>
      <c r="C58" s="3"/>
    </row>
    <row r="59" spans="1:3" ht="15">
      <c r="A59" s="20">
        <f>A56+1</f>
        <v>38</v>
      </c>
      <c r="B59" s="23" t="s">
        <v>33</v>
      </c>
      <c r="C59" s="11">
        <v>6</v>
      </c>
    </row>
    <row r="60" spans="1:3" ht="15">
      <c r="A60" s="20">
        <f>A59+1</f>
        <v>39</v>
      </c>
      <c r="B60" s="24" t="s">
        <v>34</v>
      </c>
      <c r="C60" s="11">
        <v>6</v>
      </c>
    </row>
    <row r="61" spans="1:3" ht="15">
      <c r="A61" s="20">
        <f>A60+1</f>
        <v>40</v>
      </c>
      <c r="B61" s="24" t="s">
        <v>35</v>
      </c>
      <c r="C61" s="11">
        <v>6</v>
      </c>
    </row>
    <row r="62" spans="1:3" ht="15">
      <c r="A62" s="20">
        <f>A61+1</f>
        <v>41</v>
      </c>
      <c r="B62" s="24" t="s">
        <v>36</v>
      </c>
      <c r="C62" s="11">
        <v>6</v>
      </c>
    </row>
    <row r="63" spans="1:3" ht="15">
      <c r="A63" s="20">
        <f>A62+1</f>
        <v>42</v>
      </c>
      <c r="B63" s="24" t="s">
        <v>37</v>
      </c>
      <c r="C63" s="11">
        <v>6</v>
      </c>
    </row>
    <row r="64" spans="1:3" ht="15">
      <c r="A64"/>
      <c r="B64"/>
      <c r="C64"/>
    </row>
    <row r="65" spans="1:3" ht="18.75">
      <c r="A65" s="8" t="s">
        <v>85</v>
      </c>
      <c r="B65" s="16"/>
      <c r="C65" s="2"/>
    </row>
    <row r="66" spans="1:3" ht="15">
      <c r="A66" s="20">
        <f>A63+1</f>
        <v>43</v>
      </c>
      <c r="B66" s="25" t="s">
        <v>38</v>
      </c>
      <c r="C66" s="19">
        <v>6</v>
      </c>
    </row>
    <row r="67" spans="1:3" ht="15">
      <c r="A67" s="20">
        <f aca="true" t="shared" si="2" ref="A67:A80">A66+1</f>
        <v>44</v>
      </c>
      <c r="B67" s="25" t="s">
        <v>39</v>
      </c>
      <c r="C67" s="11">
        <v>6</v>
      </c>
    </row>
    <row r="68" spans="1:3" ht="15">
      <c r="A68" s="20">
        <f t="shared" si="2"/>
        <v>45</v>
      </c>
      <c r="B68" s="25" t="s">
        <v>40</v>
      </c>
      <c r="C68" s="11">
        <v>6</v>
      </c>
    </row>
    <row r="69" spans="1:3" ht="15">
      <c r="A69" s="20">
        <f t="shared" si="2"/>
        <v>46</v>
      </c>
      <c r="B69" s="25" t="s">
        <v>41</v>
      </c>
      <c r="C69" s="11">
        <v>6</v>
      </c>
    </row>
    <row r="70" spans="1:3" ht="15">
      <c r="A70" s="20">
        <f t="shared" si="2"/>
        <v>47</v>
      </c>
      <c r="B70" s="25" t="s">
        <v>123</v>
      </c>
      <c r="C70" s="11">
        <v>6</v>
      </c>
    </row>
    <row r="71" spans="1:3" ht="15">
      <c r="A71" s="20">
        <f t="shared" si="2"/>
        <v>48</v>
      </c>
      <c r="B71" s="25" t="s">
        <v>47</v>
      </c>
      <c r="C71" s="11">
        <v>6</v>
      </c>
    </row>
    <row r="72" spans="1:3" ht="15">
      <c r="A72" s="20">
        <f t="shared" si="2"/>
        <v>49</v>
      </c>
      <c r="B72" s="25" t="s">
        <v>42</v>
      </c>
      <c r="C72" s="11">
        <v>6</v>
      </c>
    </row>
    <row r="73" spans="1:3" ht="15">
      <c r="A73" s="20">
        <f t="shared" si="2"/>
        <v>50</v>
      </c>
      <c r="B73" s="25" t="s">
        <v>43</v>
      </c>
      <c r="C73" s="11">
        <v>6</v>
      </c>
    </row>
    <row r="74" spans="1:3" ht="15">
      <c r="A74" s="20">
        <f t="shared" si="2"/>
        <v>51</v>
      </c>
      <c r="B74" s="25" t="s">
        <v>124</v>
      </c>
      <c r="C74" s="11">
        <v>6</v>
      </c>
    </row>
    <row r="75" spans="1:3" ht="15">
      <c r="A75" s="20">
        <f t="shared" si="2"/>
        <v>52</v>
      </c>
      <c r="B75" s="25" t="s">
        <v>125</v>
      </c>
      <c r="C75" s="11">
        <v>6</v>
      </c>
    </row>
    <row r="76" spans="1:3" ht="15">
      <c r="A76" s="20">
        <f t="shared" si="2"/>
        <v>53</v>
      </c>
      <c r="B76" s="25" t="s">
        <v>126</v>
      </c>
      <c r="C76" s="11">
        <v>6</v>
      </c>
    </row>
    <row r="77" spans="1:3" ht="15">
      <c r="A77" s="20">
        <f t="shared" si="2"/>
        <v>54</v>
      </c>
      <c r="B77" s="25" t="s">
        <v>44</v>
      </c>
      <c r="C77" s="11">
        <v>6</v>
      </c>
    </row>
    <row r="78" spans="1:3" ht="15">
      <c r="A78" s="20">
        <f t="shared" si="2"/>
        <v>55</v>
      </c>
      <c r="B78" s="25" t="s">
        <v>127</v>
      </c>
      <c r="C78" s="11">
        <v>6</v>
      </c>
    </row>
    <row r="79" spans="1:3" ht="15">
      <c r="A79" s="20">
        <f t="shared" si="2"/>
        <v>56</v>
      </c>
      <c r="B79" s="25" t="s">
        <v>45</v>
      </c>
      <c r="C79" s="11">
        <v>6</v>
      </c>
    </row>
    <row r="80" spans="1:3" ht="15">
      <c r="A80" s="20">
        <f t="shared" si="2"/>
        <v>57</v>
      </c>
      <c r="B80" s="25" t="s">
        <v>46</v>
      </c>
      <c r="C80" s="11">
        <v>6</v>
      </c>
    </row>
    <row r="81" spans="1:3" ht="15">
      <c r="A81"/>
      <c r="B81"/>
      <c r="C81"/>
    </row>
    <row r="82" spans="1:3" ht="18.75">
      <c r="A82" s="8" t="s">
        <v>80</v>
      </c>
      <c r="B82" s="17"/>
      <c r="C82" s="5"/>
    </row>
    <row r="83" spans="1:3" ht="15">
      <c r="A83" s="20">
        <f>A80+1</f>
        <v>58</v>
      </c>
      <c r="B83" s="25" t="s">
        <v>128</v>
      </c>
      <c r="C83" s="11">
        <v>6</v>
      </c>
    </row>
    <row r="84" spans="1:3" ht="15">
      <c r="A84" s="20">
        <f>A83+1</f>
        <v>59</v>
      </c>
      <c r="B84" s="25" t="s">
        <v>48</v>
      </c>
      <c r="C84" s="11">
        <v>6</v>
      </c>
    </row>
    <row r="85" spans="1:3" ht="15">
      <c r="A85" s="20">
        <f>A84+1</f>
        <v>60</v>
      </c>
      <c r="B85" s="21" t="s">
        <v>129</v>
      </c>
      <c r="C85" s="11">
        <v>6</v>
      </c>
    </row>
    <row r="86" spans="1:3" ht="15">
      <c r="A86"/>
      <c r="B86"/>
      <c r="C86"/>
    </row>
    <row r="87" spans="1:3" ht="15">
      <c r="A87" s="45"/>
      <c r="B87" s="45"/>
      <c r="C87" s="45"/>
    </row>
    <row r="88" spans="1:3" ht="18.75">
      <c r="A88" s="6" t="s">
        <v>86</v>
      </c>
      <c r="B88" s="18"/>
      <c r="C88" s="2"/>
    </row>
    <row r="89" spans="1:3" ht="15">
      <c r="A89" s="27">
        <f>A85+1</f>
        <v>61</v>
      </c>
      <c r="B89" s="21" t="s">
        <v>50</v>
      </c>
      <c r="C89" s="28">
        <v>6</v>
      </c>
    </row>
    <row r="90" spans="1:3" ht="15">
      <c r="A90"/>
      <c r="B90"/>
      <c r="C90"/>
    </row>
    <row r="91" spans="1:3" ht="18.75">
      <c r="A91" s="8" t="s">
        <v>51</v>
      </c>
      <c r="B91" s="17"/>
      <c r="C91" s="5"/>
    </row>
    <row r="92" spans="1:3" ht="24.75">
      <c r="A92" s="20">
        <f>A89+1</f>
        <v>62</v>
      </c>
      <c r="B92" s="43" t="s">
        <v>112</v>
      </c>
      <c r="C92" s="11">
        <v>6</v>
      </c>
    </row>
    <row r="93" spans="1:3" ht="15">
      <c r="A93" s="20">
        <f aca="true" t="shared" si="3" ref="A93:A100">A92+1</f>
        <v>63</v>
      </c>
      <c r="B93" s="21" t="s">
        <v>52</v>
      </c>
      <c r="C93" s="11">
        <v>6</v>
      </c>
    </row>
    <row r="94" spans="1:3" ht="15">
      <c r="A94" s="20">
        <f t="shared" si="3"/>
        <v>64</v>
      </c>
      <c r="B94" s="21" t="s">
        <v>53</v>
      </c>
      <c r="C94" s="11">
        <v>6</v>
      </c>
    </row>
    <row r="95" spans="1:3" ht="15">
      <c r="A95" s="20">
        <f t="shared" si="3"/>
        <v>65</v>
      </c>
      <c r="B95" s="21" t="s">
        <v>113</v>
      </c>
      <c r="C95" s="11">
        <v>6</v>
      </c>
    </row>
    <row r="96" spans="1:3" ht="15">
      <c r="A96" s="20">
        <f t="shared" si="3"/>
        <v>66</v>
      </c>
      <c r="B96" s="21" t="s">
        <v>114</v>
      </c>
      <c r="C96" s="11">
        <v>6</v>
      </c>
    </row>
    <row r="97" spans="1:3" ht="15">
      <c r="A97" s="20">
        <f t="shared" si="3"/>
        <v>67</v>
      </c>
      <c r="B97" s="21" t="s">
        <v>55</v>
      </c>
      <c r="C97" s="11">
        <v>6</v>
      </c>
    </row>
    <row r="98" spans="1:3" ht="15">
      <c r="A98" s="20">
        <f t="shared" si="3"/>
        <v>68</v>
      </c>
      <c r="B98" s="21" t="s">
        <v>56</v>
      </c>
      <c r="C98" s="11">
        <v>6</v>
      </c>
    </row>
    <row r="99" spans="1:3" ht="25.5">
      <c r="A99" s="20">
        <f t="shared" si="3"/>
        <v>69</v>
      </c>
      <c r="B99" s="21" t="s">
        <v>54</v>
      </c>
      <c r="C99" s="11">
        <v>6</v>
      </c>
    </row>
    <row r="100" spans="1:3" ht="15">
      <c r="A100" s="20">
        <f t="shared" si="3"/>
        <v>70</v>
      </c>
      <c r="B100" s="21" t="s">
        <v>57</v>
      </c>
      <c r="C100" s="11">
        <v>6</v>
      </c>
    </row>
    <row r="101" spans="1:3" ht="15">
      <c r="A101"/>
      <c r="B101"/>
      <c r="C101"/>
    </row>
    <row r="102" spans="1:3" ht="18.75">
      <c r="A102" s="9" t="s">
        <v>79</v>
      </c>
      <c r="B102" s="16"/>
      <c r="C102" s="4"/>
    </row>
    <row r="103" spans="1:3" ht="15">
      <c r="A103" s="20">
        <f>A100+1</f>
        <v>71</v>
      </c>
      <c r="B103" s="25" t="s">
        <v>58</v>
      </c>
      <c r="C103" s="11">
        <v>6</v>
      </c>
    </row>
    <row r="104" spans="1:3" ht="15">
      <c r="A104" s="20">
        <f>A103+1</f>
        <v>72</v>
      </c>
      <c r="B104" s="21" t="s">
        <v>115</v>
      </c>
      <c r="C104" s="11">
        <v>6</v>
      </c>
    </row>
    <row r="105" spans="1:3" ht="15">
      <c r="A105"/>
      <c r="B105"/>
      <c r="C105"/>
    </row>
    <row r="106" spans="1:3" ht="18.75">
      <c r="A106" s="9" t="s">
        <v>78</v>
      </c>
      <c r="B106" s="16"/>
      <c r="C106" s="4"/>
    </row>
    <row r="107" spans="1:3" ht="15">
      <c r="A107" s="20">
        <f>A104+1</f>
        <v>73</v>
      </c>
      <c r="B107" s="25" t="s">
        <v>59</v>
      </c>
      <c r="C107" s="11">
        <v>6</v>
      </c>
    </row>
    <row r="108" spans="1:3" ht="15">
      <c r="A108" s="20">
        <f aca="true" t="shared" si="4" ref="A108:A121">A107+1</f>
        <v>74</v>
      </c>
      <c r="B108" s="25" t="s">
        <v>60</v>
      </c>
      <c r="C108" s="11">
        <v>6</v>
      </c>
    </row>
    <row r="109" spans="1:3" ht="15">
      <c r="A109" s="20">
        <f t="shared" si="4"/>
        <v>75</v>
      </c>
      <c r="B109" s="25" t="s">
        <v>61</v>
      </c>
      <c r="C109" s="11">
        <v>6</v>
      </c>
    </row>
    <row r="110" spans="1:3" ht="25.5">
      <c r="A110" s="20">
        <f t="shared" si="4"/>
        <v>76</v>
      </c>
      <c r="B110" s="25" t="s">
        <v>62</v>
      </c>
      <c r="C110" s="11">
        <v>6</v>
      </c>
    </row>
    <row r="111" spans="1:3" ht="15">
      <c r="A111" s="20">
        <f t="shared" si="4"/>
        <v>77</v>
      </c>
      <c r="B111" s="25" t="s">
        <v>63</v>
      </c>
      <c r="C111" s="11">
        <v>6</v>
      </c>
    </row>
    <row r="112" spans="1:3" ht="25.5">
      <c r="A112" s="20">
        <f t="shared" si="4"/>
        <v>78</v>
      </c>
      <c r="B112" s="25" t="s">
        <v>64</v>
      </c>
      <c r="C112" s="11">
        <v>6</v>
      </c>
    </row>
    <row r="113" spans="1:3" ht="15">
      <c r="A113" s="20">
        <f t="shared" si="4"/>
        <v>79</v>
      </c>
      <c r="B113" s="25" t="s">
        <v>65</v>
      </c>
      <c r="C113" s="11">
        <v>6</v>
      </c>
    </row>
    <row r="114" spans="1:3" ht="15">
      <c r="A114" s="20">
        <f t="shared" si="4"/>
        <v>80</v>
      </c>
      <c r="B114" s="25" t="s">
        <v>66</v>
      </c>
      <c r="C114" s="11">
        <v>6</v>
      </c>
    </row>
    <row r="115" spans="1:3" ht="25.5">
      <c r="A115" s="20">
        <f t="shared" si="4"/>
        <v>81</v>
      </c>
      <c r="B115" s="25" t="s">
        <v>67</v>
      </c>
      <c r="C115" s="11">
        <v>6</v>
      </c>
    </row>
    <row r="116" spans="1:3" ht="15">
      <c r="A116" s="20">
        <f t="shared" si="4"/>
        <v>82</v>
      </c>
      <c r="B116" s="25" t="s">
        <v>68</v>
      </c>
      <c r="C116" s="11">
        <v>6</v>
      </c>
    </row>
    <row r="117" spans="1:3" ht="15">
      <c r="A117" s="20">
        <f t="shared" si="4"/>
        <v>83</v>
      </c>
      <c r="B117" s="25" t="s">
        <v>69</v>
      </c>
      <c r="C117" s="11">
        <v>6</v>
      </c>
    </row>
    <row r="118" spans="1:3" ht="15">
      <c r="A118" s="20">
        <f t="shared" si="4"/>
        <v>84</v>
      </c>
      <c r="B118" s="25" t="s">
        <v>70</v>
      </c>
      <c r="C118" s="11">
        <v>6</v>
      </c>
    </row>
    <row r="119" spans="1:3" ht="15">
      <c r="A119" s="20">
        <f t="shared" si="4"/>
        <v>85</v>
      </c>
      <c r="B119" s="21" t="s">
        <v>71</v>
      </c>
      <c r="C119" s="11">
        <v>6</v>
      </c>
    </row>
    <row r="120" spans="1:3" ht="15">
      <c r="A120" s="20">
        <f t="shared" si="4"/>
        <v>86</v>
      </c>
      <c r="B120" s="21" t="s">
        <v>72</v>
      </c>
      <c r="C120" s="11">
        <v>6</v>
      </c>
    </row>
    <row r="121" spans="1:3" ht="15">
      <c r="A121" s="20">
        <f t="shared" si="4"/>
        <v>87</v>
      </c>
      <c r="B121" s="26" t="s">
        <v>73</v>
      </c>
      <c r="C121" s="11">
        <v>6</v>
      </c>
    </row>
    <row r="122" spans="1:3" ht="15">
      <c r="A122" s="20">
        <f>A121+1</f>
        <v>88</v>
      </c>
      <c r="B122" s="25" t="s">
        <v>74</v>
      </c>
      <c r="C122" s="11">
        <v>6</v>
      </c>
    </row>
    <row r="123" spans="1:3" ht="15">
      <c r="A123" s="20">
        <f>A122+1</f>
        <v>89</v>
      </c>
      <c r="B123" s="21" t="s">
        <v>75</v>
      </c>
      <c r="C123" s="11">
        <v>6</v>
      </c>
    </row>
    <row r="124" spans="1:3" ht="15">
      <c r="A124"/>
      <c r="B124"/>
      <c r="C124"/>
    </row>
    <row r="125" spans="1:3" ht="18.75">
      <c r="A125" s="30" t="s">
        <v>77</v>
      </c>
      <c r="B125" s="31"/>
      <c r="C125" s="32"/>
    </row>
    <row r="126" spans="1:3" ht="15">
      <c r="A126" s="27">
        <f>A123+1</f>
        <v>90</v>
      </c>
      <c r="B126" s="33" t="s">
        <v>87</v>
      </c>
      <c r="C126" s="28">
        <v>6</v>
      </c>
    </row>
    <row r="127" spans="1:3" ht="15">
      <c r="A127" s="20">
        <f aca="true" t="shared" si="5" ref="A127:A133">A126+1</f>
        <v>91</v>
      </c>
      <c r="B127" s="33" t="s">
        <v>88</v>
      </c>
      <c r="C127" s="11">
        <v>6</v>
      </c>
    </row>
    <row r="128" spans="1:3" ht="15">
      <c r="A128" s="20">
        <f t="shared" si="5"/>
        <v>92</v>
      </c>
      <c r="B128" s="41" t="s">
        <v>89</v>
      </c>
      <c r="C128" s="11">
        <v>6</v>
      </c>
    </row>
    <row r="129" spans="1:3" ht="15">
      <c r="A129" s="20">
        <f t="shared" si="5"/>
        <v>93</v>
      </c>
      <c r="B129" s="41" t="s">
        <v>90</v>
      </c>
      <c r="C129" s="11">
        <v>6</v>
      </c>
    </row>
    <row r="130" spans="1:3" ht="15">
      <c r="A130" s="20">
        <f t="shared" si="5"/>
        <v>94</v>
      </c>
      <c r="B130" s="33" t="s">
        <v>91</v>
      </c>
      <c r="C130" s="11">
        <v>6</v>
      </c>
    </row>
    <row r="131" spans="1:3" ht="15">
      <c r="A131" s="20">
        <f t="shared" si="5"/>
        <v>95</v>
      </c>
      <c r="B131" s="33" t="s">
        <v>92</v>
      </c>
      <c r="C131" s="11">
        <v>6</v>
      </c>
    </row>
    <row r="132" spans="1:3" ht="15">
      <c r="A132" s="20">
        <f t="shared" si="5"/>
        <v>96</v>
      </c>
      <c r="B132" s="33" t="s">
        <v>93</v>
      </c>
      <c r="C132" s="11">
        <v>6</v>
      </c>
    </row>
    <row r="133" spans="1:3" ht="15">
      <c r="A133" s="20">
        <f t="shared" si="5"/>
        <v>97</v>
      </c>
      <c r="B133" s="34" t="s">
        <v>94</v>
      </c>
      <c r="C133" s="11">
        <v>6</v>
      </c>
    </row>
    <row r="134" spans="1:3" ht="15">
      <c r="A134"/>
      <c r="B134"/>
      <c r="C134"/>
    </row>
    <row r="135" spans="1:3" ht="18.75">
      <c r="A135" s="30" t="s">
        <v>95</v>
      </c>
      <c r="B135" s="31"/>
      <c r="C135" s="32"/>
    </row>
    <row r="136" spans="1:3" ht="15">
      <c r="A136" s="35">
        <f>A133+1</f>
        <v>98</v>
      </c>
      <c r="B136" s="36" t="s">
        <v>96</v>
      </c>
      <c r="C136" s="28">
        <v>6</v>
      </c>
    </row>
    <row r="137" spans="1:3" ht="15">
      <c r="A137" s="20">
        <f>A136+1</f>
        <v>99</v>
      </c>
      <c r="B137" s="21" t="s">
        <v>97</v>
      </c>
      <c r="C137" s="11">
        <v>6</v>
      </c>
    </row>
    <row r="138" spans="1:3" ht="15">
      <c r="A138"/>
      <c r="B138"/>
      <c r="C138"/>
    </row>
    <row r="139" spans="1:3" ht="18.75">
      <c r="A139" s="30" t="s">
        <v>98</v>
      </c>
      <c r="B139" s="31"/>
      <c r="C139" s="32"/>
    </row>
    <row r="140" spans="1:3" ht="15">
      <c r="A140" s="35">
        <f>A137+1</f>
        <v>100</v>
      </c>
      <c r="B140" s="36" t="s">
        <v>99</v>
      </c>
      <c r="C140" s="28">
        <v>1</v>
      </c>
    </row>
    <row r="141" spans="1:3" ht="15">
      <c r="A141" s="20">
        <f>A140+1</f>
        <v>101</v>
      </c>
      <c r="B141" s="25" t="s">
        <v>100</v>
      </c>
      <c r="C141" s="11">
        <v>1</v>
      </c>
    </row>
    <row r="142" spans="1:3" ht="15">
      <c r="A142" s="20">
        <f>A141+1</f>
        <v>102</v>
      </c>
      <c r="B142" s="25" t="s">
        <v>101</v>
      </c>
      <c r="C142" s="11">
        <v>1</v>
      </c>
    </row>
    <row r="143" spans="1:3" ht="15">
      <c r="A143"/>
      <c r="B143"/>
      <c r="C143"/>
    </row>
    <row r="144" spans="1:3" ht="18.75">
      <c r="A144" s="30" t="s">
        <v>102</v>
      </c>
      <c r="B144" s="31"/>
      <c r="C144" s="32"/>
    </row>
    <row r="145" spans="1:3" ht="15">
      <c r="A145" s="35">
        <f>A142+1</f>
        <v>103</v>
      </c>
      <c r="B145" s="36" t="s">
        <v>105</v>
      </c>
      <c r="C145" s="28">
        <v>6</v>
      </c>
    </row>
    <row r="146" spans="1:3" ht="15">
      <c r="A146" s="20">
        <f>A145+1</f>
        <v>104</v>
      </c>
      <c r="B146" s="25" t="s">
        <v>103</v>
      </c>
      <c r="C146" s="11">
        <v>6</v>
      </c>
    </row>
    <row r="147" spans="1:3" ht="15">
      <c r="A147" s="20">
        <f>A146+1</f>
        <v>105</v>
      </c>
      <c r="B147" s="25" t="s">
        <v>104</v>
      </c>
      <c r="C147" s="11">
        <v>6</v>
      </c>
    </row>
    <row r="148" spans="1:3" ht="15">
      <c r="A148" s="20">
        <f>A147+1</f>
        <v>106</v>
      </c>
      <c r="B148" s="25" t="s">
        <v>106</v>
      </c>
      <c r="C148" s="11">
        <v>6</v>
      </c>
    </row>
    <row r="149" spans="1:3" ht="15">
      <c r="A149"/>
      <c r="B149"/>
      <c r="C149"/>
    </row>
    <row r="150" spans="1:3" ht="15">
      <c r="A150" s="12"/>
      <c r="B150" s="12"/>
      <c r="C150" s="12"/>
    </row>
    <row r="151" spans="1:3" ht="15">
      <c r="A151"/>
      <c r="B151"/>
      <c r="C151"/>
    </row>
    <row r="154" spans="1:3" ht="15">
      <c r="A154"/>
      <c r="B154"/>
      <c r="C154"/>
    </row>
    <row r="155" spans="1:3" ht="15">
      <c r="A155"/>
      <c r="B155"/>
      <c r="C155"/>
    </row>
    <row r="156" spans="1:3" ht="15">
      <c r="A156" s="13"/>
      <c r="B156" s="13"/>
      <c r="C156"/>
    </row>
    <row r="157" spans="1:3" ht="15">
      <c r="A157" s="280" t="s">
        <v>10</v>
      </c>
      <c r="B157" s="281"/>
      <c r="C157" s="14"/>
    </row>
    <row r="158" spans="1:3" ht="15">
      <c r="A158" s="282"/>
      <c r="B158" s="283"/>
      <c r="C158" s="14"/>
    </row>
    <row r="159" spans="1:3" ht="15">
      <c r="A159" s="282"/>
      <c r="B159" s="283"/>
      <c r="C159" s="14"/>
    </row>
    <row r="160" spans="1:3" ht="15">
      <c r="A160" s="282"/>
      <c r="B160" s="283"/>
      <c r="C160" s="14"/>
    </row>
    <row r="161" spans="1:3" ht="15">
      <c r="A161" s="282"/>
      <c r="B161" s="283"/>
      <c r="C161" s="14"/>
    </row>
    <row r="162" spans="1:3" ht="15">
      <c r="A162" s="282"/>
      <c r="B162" s="283"/>
      <c r="C162" s="14"/>
    </row>
    <row r="163" spans="1:3" ht="15">
      <c r="A163" s="284"/>
      <c r="B163" s="285"/>
      <c r="C163" s="14"/>
    </row>
    <row r="165" spans="1:3" ht="15">
      <c r="A165"/>
      <c r="B165"/>
      <c r="C165"/>
    </row>
    <row r="166" spans="1:3" ht="15">
      <c r="A166"/>
      <c r="B166"/>
      <c r="C166"/>
    </row>
    <row r="168" spans="1:3" ht="15">
      <c r="A168" s="47"/>
      <c r="B168" s="47"/>
      <c r="C168" s="48"/>
    </row>
    <row r="169" spans="1:3" ht="15">
      <c r="A169" s="47"/>
      <c r="B169" s="47"/>
      <c r="C169" s="48"/>
    </row>
    <row r="170" spans="1:3" ht="15">
      <c r="A170" s="47"/>
      <c r="B170" s="47"/>
      <c r="C170" s="48"/>
    </row>
    <row r="171" spans="1:3" ht="15">
      <c r="A171" s="47"/>
      <c r="B171" s="47"/>
      <c r="C171" s="48"/>
    </row>
    <row r="172" spans="1:3" ht="15">
      <c r="A172" s="47"/>
      <c r="B172" s="47"/>
      <c r="C172" s="48"/>
    </row>
    <row r="173" spans="1:3" ht="15">
      <c r="A173" s="47"/>
      <c r="B173" s="47"/>
      <c r="C173" s="48"/>
    </row>
    <row r="174" spans="1:3" ht="15">
      <c r="A174" s="47"/>
      <c r="B174" s="47"/>
      <c r="C174" s="48"/>
    </row>
    <row r="175" spans="1:3" ht="15">
      <c r="A175" s="47"/>
      <c r="B175" s="47"/>
      <c r="C175" s="48"/>
    </row>
    <row r="176" spans="1:3" ht="15">
      <c r="A176" s="47"/>
      <c r="B176" s="47"/>
      <c r="C176" s="48"/>
    </row>
    <row r="177" spans="1:3" ht="15">
      <c r="A177" s="47"/>
      <c r="B177" s="47"/>
      <c r="C177" s="48"/>
    </row>
    <row r="178" spans="1:3" ht="15">
      <c r="A178" s="47"/>
      <c r="B178" s="47"/>
      <c r="C178" s="48"/>
    </row>
    <row r="179" spans="1:3" ht="15">
      <c r="A179" s="47"/>
      <c r="B179" s="47"/>
      <c r="C179" s="48"/>
    </row>
    <row r="180" spans="1:3" ht="15">
      <c r="A180" s="47"/>
      <c r="B180" s="47"/>
      <c r="C180" s="48"/>
    </row>
    <row r="181" spans="1:3" ht="15">
      <c r="A181" s="47"/>
      <c r="B181" s="47"/>
      <c r="C181" s="48"/>
    </row>
    <row r="182" spans="1:3" ht="15">
      <c r="A182" s="47"/>
      <c r="B182" s="47"/>
      <c r="C182" s="48"/>
    </row>
    <row r="183" spans="1:3" ht="15">
      <c r="A183" s="47"/>
      <c r="B183" s="47"/>
      <c r="C183" s="48"/>
    </row>
    <row r="184" spans="1:3" ht="15">
      <c r="A184" s="47"/>
      <c r="B184" s="47"/>
      <c r="C184" s="48"/>
    </row>
    <row r="185" spans="1:3" ht="15">
      <c r="A185" s="47"/>
      <c r="B185" s="47"/>
      <c r="C185" s="48"/>
    </row>
    <row r="186" spans="1:3" ht="15">
      <c r="A186" s="47"/>
      <c r="B186" s="47"/>
      <c r="C186" s="48"/>
    </row>
    <row r="187" spans="1:3" ht="15">
      <c r="A187" s="47"/>
      <c r="B187" s="47"/>
      <c r="C187" s="48"/>
    </row>
    <row r="188" spans="1:3" ht="15">
      <c r="A188" s="47"/>
      <c r="B188" s="47"/>
      <c r="C188" s="48"/>
    </row>
    <row r="189" spans="1:3" ht="15">
      <c r="A189" s="47"/>
      <c r="B189" s="47"/>
      <c r="C189" s="48"/>
    </row>
    <row r="190" spans="1:3" ht="15">
      <c r="A190" s="47"/>
      <c r="B190" s="47"/>
      <c r="C190" s="48"/>
    </row>
    <row r="191" spans="1:3" ht="15">
      <c r="A191" s="47"/>
      <c r="B191" s="47"/>
      <c r="C191" s="48"/>
    </row>
    <row r="192" spans="1:3" ht="15">
      <c r="A192" s="47"/>
      <c r="B192" s="47"/>
      <c r="C192" s="48"/>
    </row>
    <row r="193" spans="1:3" ht="15">
      <c r="A193" s="47"/>
      <c r="B193" s="47"/>
      <c r="C193" s="48"/>
    </row>
    <row r="194" spans="1:3" ht="15">
      <c r="A194" s="47"/>
      <c r="B194" s="47"/>
      <c r="C194" s="48"/>
    </row>
    <row r="195" spans="1:3" ht="15">
      <c r="A195" s="47"/>
      <c r="B195" s="47"/>
      <c r="C195" s="48"/>
    </row>
    <row r="196" spans="1:3" ht="15">
      <c r="A196" s="47"/>
      <c r="B196" s="47"/>
      <c r="C196" s="48"/>
    </row>
    <row r="197" spans="1:3" ht="15">
      <c r="A197" s="47"/>
      <c r="B197" s="47"/>
      <c r="C197" s="48"/>
    </row>
    <row r="198" spans="1:3" ht="15">
      <c r="A198" s="47"/>
      <c r="B198" s="47"/>
      <c r="C198" s="48"/>
    </row>
    <row r="199" spans="1:3" ht="15">
      <c r="A199" s="47"/>
      <c r="B199" s="47"/>
      <c r="C199" s="48"/>
    </row>
    <row r="200" spans="1:3" ht="15">
      <c r="A200" s="47"/>
      <c r="B200" s="47"/>
      <c r="C200" s="48"/>
    </row>
    <row r="201" spans="1:3" ht="15">
      <c r="A201" s="47"/>
      <c r="B201" s="47"/>
      <c r="C201" s="48"/>
    </row>
    <row r="202" spans="1:3" ht="15">
      <c r="A202" s="47"/>
      <c r="B202" s="47"/>
      <c r="C202" s="48"/>
    </row>
    <row r="203" spans="1:3" ht="15">
      <c r="A203" s="47"/>
      <c r="B203" s="47"/>
      <c r="C203" s="48"/>
    </row>
    <row r="204" spans="1:3" ht="15">
      <c r="A204" s="47"/>
      <c r="B204" s="47"/>
      <c r="C204" s="48"/>
    </row>
    <row r="205" spans="1:3" ht="15">
      <c r="A205" s="47"/>
      <c r="B205" s="47"/>
      <c r="C205" s="48"/>
    </row>
    <row r="206" spans="1:3" ht="15">
      <c r="A206" s="47"/>
      <c r="B206" s="47"/>
      <c r="C206" s="48"/>
    </row>
    <row r="207" spans="1:3" ht="15">
      <c r="A207" s="47"/>
      <c r="B207" s="47"/>
      <c r="C207" s="48"/>
    </row>
    <row r="208" spans="1:3" ht="15">
      <c r="A208" s="47"/>
      <c r="B208" s="47"/>
      <c r="C208" s="48"/>
    </row>
    <row r="209" spans="1:3" ht="15">
      <c r="A209" s="47"/>
      <c r="B209" s="47"/>
      <c r="C209" s="48"/>
    </row>
    <row r="210" spans="1:3" ht="15">
      <c r="A210" s="47"/>
      <c r="B210" s="47"/>
      <c r="C210" s="48"/>
    </row>
    <row r="211" spans="1:3" ht="15">
      <c r="A211" s="47"/>
      <c r="B211" s="47"/>
      <c r="C211" s="48"/>
    </row>
    <row r="212" spans="1:3" ht="15">
      <c r="A212" s="47"/>
      <c r="B212" s="47"/>
      <c r="C212" s="48"/>
    </row>
    <row r="213" spans="1:3" ht="15">
      <c r="A213" s="47"/>
      <c r="B213" s="47"/>
      <c r="C213" s="48"/>
    </row>
    <row r="214" spans="1:3" ht="15">
      <c r="A214" s="47"/>
      <c r="B214" s="47"/>
      <c r="C214" s="48"/>
    </row>
    <row r="215" spans="1:3" ht="15">
      <c r="A215" s="47"/>
      <c r="B215" s="47"/>
      <c r="C215" s="48"/>
    </row>
    <row r="216" spans="1:3" ht="15">
      <c r="A216" s="47"/>
      <c r="B216" s="47"/>
      <c r="C216" s="48"/>
    </row>
    <row r="217" spans="1:3" ht="15">
      <c r="A217" s="47"/>
      <c r="B217" s="47"/>
      <c r="C217" s="48"/>
    </row>
    <row r="218" spans="1:3" ht="15">
      <c r="A218" s="47"/>
      <c r="B218" s="47"/>
      <c r="C218" s="48"/>
    </row>
    <row r="219" spans="1:3" ht="15">
      <c r="A219" s="47"/>
      <c r="B219" s="47"/>
      <c r="C219" s="48"/>
    </row>
    <row r="220" spans="1:3" ht="15">
      <c r="A220" s="47"/>
      <c r="B220" s="47"/>
      <c r="C220" s="48"/>
    </row>
    <row r="221" spans="1:3" ht="15">
      <c r="A221" s="47"/>
      <c r="B221" s="47"/>
      <c r="C221" s="48"/>
    </row>
    <row r="222" spans="1:3" ht="15">
      <c r="A222" s="47"/>
      <c r="B222" s="47"/>
      <c r="C222" s="48"/>
    </row>
    <row r="223" spans="1:3" ht="15">
      <c r="A223" s="47"/>
      <c r="B223" s="47"/>
      <c r="C223" s="48"/>
    </row>
    <row r="224" spans="1:3" ht="15">
      <c r="A224" s="47"/>
      <c r="B224" s="47"/>
      <c r="C224" s="48"/>
    </row>
    <row r="225" spans="1:3" ht="15">
      <c r="A225" s="47"/>
      <c r="B225" s="47"/>
      <c r="C225" s="48"/>
    </row>
    <row r="226" spans="1:3" ht="15">
      <c r="A226" s="47"/>
      <c r="B226" s="47"/>
      <c r="C226" s="48"/>
    </row>
    <row r="227" spans="1:3" ht="15">
      <c r="A227" s="47"/>
      <c r="B227" s="47"/>
      <c r="C227" s="48"/>
    </row>
    <row r="228" spans="1:3" ht="15">
      <c r="A228" s="47"/>
      <c r="B228" s="47"/>
      <c r="C228" s="48"/>
    </row>
    <row r="229" spans="1:3" ht="15">
      <c r="A229" s="47"/>
      <c r="B229" s="47"/>
      <c r="C229" s="48"/>
    </row>
    <row r="230" spans="1:3" ht="15">
      <c r="A230" s="47"/>
      <c r="B230" s="47"/>
      <c r="C230" s="48"/>
    </row>
    <row r="231" spans="1:3" ht="15">
      <c r="A231" s="47"/>
      <c r="B231" s="47"/>
      <c r="C231" s="48"/>
    </row>
    <row r="232" spans="1:3" ht="15">
      <c r="A232" s="47"/>
      <c r="B232" s="47"/>
      <c r="C232" s="48"/>
    </row>
    <row r="233" spans="1:3" ht="15">
      <c r="A233" s="47"/>
      <c r="B233" s="47"/>
      <c r="C233" s="48"/>
    </row>
    <row r="234" spans="1:3" ht="15">
      <c r="A234" s="47"/>
      <c r="B234" s="47"/>
      <c r="C234" s="48"/>
    </row>
    <row r="235" spans="1:3" ht="15">
      <c r="A235" s="47"/>
      <c r="B235" s="47"/>
      <c r="C235" s="48"/>
    </row>
    <row r="236" spans="1:3" ht="15">
      <c r="A236" s="47"/>
      <c r="B236" s="47"/>
      <c r="C236" s="48"/>
    </row>
    <row r="237" spans="1:3" ht="15">
      <c r="A237" s="47"/>
      <c r="B237" s="47"/>
      <c r="C237" s="48"/>
    </row>
    <row r="238" spans="1:3" ht="15">
      <c r="A238" s="47"/>
      <c r="B238" s="47"/>
      <c r="C238" s="48"/>
    </row>
    <row r="239" spans="1:3" ht="15">
      <c r="A239" s="47"/>
      <c r="B239" s="47"/>
      <c r="C239" s="48"/>
    </row>
    <row r="240" spans="1:3" ht="15">
      <c r="A240" s="47"/>
      <c r="B240" s="47"/>
      <c r="C240" s="48"/>
    </row>
    <row r="241" spans="1:3" ht="15">
      <c r="A241" s="47"/>
      <c r="B241" s="47"/>
      <c r="C241" s="48"/>
    </row>
    <row r="242" spans="1:3" ht="15">
      <c r="A242" s="47"/>
      <c r="B242" s="47"/>
      <c r="C242" s="48"/>
    </row>
    <row r="243" spans="1:3" ht="15">
      <c r="A243" s="47"/>
      <c r="B243" s="47"/>
      <c r="C243" s="48"/>
    </row>
    <row r="244" spans="1:3" ht="15">
      <c r="A244" s="47"/>
      <c r="B244" s="47"/>
      <c r="C244" s="48"/>
    </row>
    <row r="245" spans="1:3" ht="15">
      <c r="A245" s="47"/>
      <c r="B245" s="47"/>
      <c r="C245" s="48"/>
    </row>
    <row r="246" spans="1:3" ht="15">
      <c r="A246" s="47"/>
      <c r="B246" s="47"/>
      <c r="C246" s="48"/>
    </row>
    <row r="247" spans="1:3" ht="15">
      <c r="A247" s="47"/>
      <c r="B247" s="47"/>
      <c r="C247" s="48"/>
    </row>
    <row r="248" spans="1:3" ht="15">
      <c r="A248" s="47"/>
      <c r="B248" s="47"/>
      <c r="C248" s="48"/>
    </row>
    <row r="249" spans="1:3" ht="15">
      <c r="A249" s="47"/>
      <c r="B249" s="47"/>
      <c r="C249" s="48"/>
    </row>
    <row r="250" spans="1:3" ht="15">
      <c r="A250" s="47"/>
      <c r="B250" s="47"/>
      <c r="C250" s="48"/>
    </row>
    <row r="251" spans="1:3" ht="15">
      <c r="A251" s="47"/>
      <c r="B251" s="47"/>
      <c r="C251" s="48"/>
    </row>
    <row r="252" spans="1:3" ht="15">
      <c r="A252" s="47"/>
      <c r="B252" s="47"/>
      <c r="C252" s="48"/>
    </row>
    <row r="253" spans="1:3" ht="15">
      <c r="A253" s="47"/>
      <c r="B253" s="47"/>
      <c r="C253" s="48"/>
    </row>
    <row r="254" spans="1:3" ht="15">
      <c r="A254" s="47"/>
      <c r="B254" s="47"/>
      <c r="C254" s="48"/>
    </row>
    <row r="255" spans="1:3" ht="15">
      <c r="A255" s="47"/>
      <c r="B255" s="47"/>
      <c r="C255" s="48"/>
    </row>
    <row r="256" spans="1:3" ht="15">
      <c r="A256" s="47"/>
      <c r="B256" s="47"/>
      <c r="C256" s="48"/>
    </row>
    <row r="257" spans="1:3" ht="15">
      <c r="A257" s="47"/>
      <c r="B257" s="47"/>
      <c r="C257" s="48"/>
    </row>
    <row r="258" spans="1:3" ht="15">
      <c r="A258" s="47"/>
      <c r="B258" s="47"/>
      <c r="C258" s="48"/>
    </row>
    <row r="259" spans="1:3" ht="15">
      <c r="A259" s="47"/>
      <c r="B259" s="47"/>
      <c r="C259" s="48"/>
    </row>
    <row r="260" spans="1:3" ht="15">
      <c r="A260" s="47"/>
      <c r="B260" s="47"/>
      <c r="C260" s="48"/>
    </row>
    <row r="261" spans="1:3" ht="15">
      <c r="A261" s="47"/>
      <c r="B261" s="47"/>
      <c r="C261" s="48"/>
    </row>
    <row r="262" spans="1:3" ht="15">
      <c r="A262" s="47"/>
      <c r="B262" s="47"/>
      <c r="C262" s="48"/>
    </row>
    <row r="263" spans="1:3" ht="15">
      <c r="A263" s="47"/>
      <c r="B263" s="47"/>
      <c r="C263" s="48"/>
    </row>
    <row r="264" spans="1:3" ht="15">
      <c r="A264" s="47"/>
      <c r="B264" s="47"/>
      <c r="C264" s="48"/>
    </row>
    <row r="265" spans="1:3" ht="15">
      <c r="A265" s="47"/>
      <c r="B265" s="47"/>
      <c r="C265" s="48"/>
    </row>
    <row r="266" spans="1:3" ht="15">
      <c r="A266" s="47"/>
      <c r="B266" s="47"/>
      <c r="C266" s="48"/>
    </row>
    <row r="267" spans="1:3" ht="15">
      <c r="A267" s="47"/>
      <c r="B267" s="47"/>
      <c r="C267" s="48"/>
    </row>
    <row r="268" spans="1:3" ht="15">
      <c r="A268" s="47"/>
      <c r="B268" s="47"/>
      <c r="C268" s="48"/>
    </row>
    <row r="269" spans="1:3" ht="15">
      <c r="A269" s="47"/>
      <c r="B269" s="47"/>
      <c r="C269" s="48"/>
    </row>
    <row r="270" spans="1:3" ht="15">
      <c r="A270" s="47"/>
      <c r="B270" s="47"/>
      <c r="C270" s="48"/>
    </row>
    <row r="271" spans="1:3" ht="15">
      <c r="A271" s="47"/>
      <c r="B271" s="47"/>
      <c r="C271" s="48"/>
    </row>
    <row r="272" spans="1:3" ht="15">
      <c r="A272" s="47"/>
      <c r="B272" s="47"/>
      <c r="C272" s="48"/>
    </row>
    <row r="273" spans="1:3" ht="15">
      <c r="A273" s="47"/>
      <c r="B273" s="47"/>
      <c r="C273" s="48"/>
    </row>
    <row r="274" spans="1:3" ht="15">
      <c r="A274" s="47"/>
      <c r="B274" s="47"/>
      <c r="C274" s="48"/>
    </row>
    <row r="275" spans="1:3" ht="15">
      <c r="A275" s="47"/>
      <c r="B275" s="47"/>
      <c r="C275" s="48"/>
    </row>
    <row r="276" spans="1:3" ht="15">
      <c r="A276" s="47"/>
      <c r="B276" s="47"/>
      <c r="C276" s="48"/>
    </row>
    <row r="277" spans="1:3" ht="15">
      <c r="A277" s="47"/>
      <c r="B277" s="47"/>
      <c r="C277" s="48"/>
    </row>
    <row r="278" spans="1:3" ht="15">
      <c r="A278" s="47"/>
      <c r="B278" s="47"/>
      <c r="C278" s="48"/>
    </row>
    <row r="279" spans="1:3" ht="15">
      <c r="A279" s="47"/>
      <c r="B279" s="47"/>
      <c r="C279" s="48"/>
    </row>
    <row r="280" spans="1:3" ht="15">
      <c r="A280" s="47"/>
      <c r="B280" s="47"/>
      <c r="C280" s="48"/>
    </row>
    <row r="281" spans="1:3" ht="15">
      <c r="A281" s="47"/>
      <c r="B281" s="47"/>
      <c r="C281" s="48"/>
    </row>
    <row r="282" spans="1:3" ht="15">
      <c r="A282" s="47"/>
      <c r="B282" s="47"/>
      <c r="C282" s="48"/>
    </row>
    <row r="283" spans="1:3" ht="15">
      <c r="A283" s="47"/>
      <c r="B283" s="47"/>
      <c r="C283" s="48"/>
    </row>
    <row r="284" spans="1:3" ht="15">
      <c r="A284" s="47"/>
      <c r="B284" s="47"/>
      <c r="C284" s="48"/>
    </row>
    <row r="285" spans="1:3" ht="15">
      <c r="A285" s="47"/>
      <c r="B285" s="47"/>
      <c r="C285" s="48"/>
    </row>
    <row r="286" spans="1:3" ht="15">
      <c r="A286" s="47"/>
      <c r="B286" s="47"/>
      <c r="C286" s="48"/>
    </row>
    <row r="287" spans="1:3" ht="15">
      <c r="A287" s="47"/>
      <c r="B287" s="47"/>
      <c r="C287" s="48"/>
    </row>
    <row r="288" spans="1:3" ht="15">
      <c r="A288" s="47"/>
      <c r="B288" s="47"/>
      <c r="C288" s="48"/>
    </row>
    <row r="289" spans="1:3" ht="15">
      <c r="A289" s="47"/>
      <c r="B289" s="47"/>
      <c r="C289" s="48"/>
    </row>
    <row r="290" spans="1:3" ht="15">
      <c r="A290" s="47"/>
      <c r="B290" s="47"/>
      <c r="C290" s="48"/>
    </row>
    <row r="291" spans="1:3" ht="15">
      <c r="A291" s="47"/>
      <c r="B291" s="47"/>
      <c r="C291" s="48"/>
    </row>
    <row r="292" spans="1:3" ht="15">
      <c r="A292" s="47"/>
      <c r="B292" s="47"/>
      <c r="C292" s="48"/>
    </row>
    <row r="293" spans="1:3" ht="15">
      <c r="A293" s="47"/>
      <c r="B293" s="47"/>
      <c r="C293" s="48"/>
    </row>
    <row r="294" spans="1:3" ht="15">
      <c r="A294" s="47"/>
      <c r="B294" s="47"/>
      <c r="C294" s="48"/>
    </row>
    <row r="295" spans="1:3" ht="15">
      <c r="A295" s="47"/>
      <c r="B295" s="47"/>
      <c r="C295" s="48"/>
    </row>
    <row r="296" spans="1:3" ht="15">
      <c r="A296" s="47"/>
      <c r="B296" s="47"/>
      <c r="C296" s="48"/>
    </row>
    <row r="297" spans="1:3" ht="15">
      <c r="A297" s="47"/>
      <c r="B297" s="47"/>
      <c r="C297" s="48"/>
    </row>
    <row r="298" spans="1:3" ht="15">
      <c r="A298" s="47"/>
      <c r="B298" s="47"/>
      <c r="C298" s="48"/>
    </row>
    <row r="299" spans="1:3" ht="15">
      <c r="A299" s="47"/>
      <c r="B299" s="47"/>
      <c r="C299" s="48"/>
    </row>
    <row r="300" spans="1:3" ht="15">
      <c r="A300" s="47"/>
      <c r="B300" s="47"/>
      <c r="C300" s="48"/>
    </row>
    <row r="301" spans="1:3" ht="15">
      <c r="A301" s="47"/>
      <c r="B301" s="47"/>
      <c r="C301" s="48"/>
    </row>
    <row r="302" spans="1:3" ht="15">
      <c r="A302" s="47"/>
      <c r="B302" s="47"/>
      <c r="C302" s="48"/>
    </row>
    <row r="303" spans="1:3" ht="15">
      <c r="A303" s="47"/>
      <c r="B303" s="47"/>
      <c r="C303" s="48"/>
    </row>
    <row r="304" spans="1:3" ht="15">
      <c r="A304" s="47"/>
      <c r="B304" s="47"/>
      <c r="C304" s="48"/>
    </row>
    <row r="305" spans="1:3" ht="15">
      <c r="A305" s="47"/>
      <c r="B305" s="47"/>
      <c r="C305" s="48"/>
    </row>
    <row r="306" spans="1:3" ht="15">
      <c r="A306" s="47"/>
      <c r="B306" s="47"/>
      <c r="C306" s="48"/>
    </row>
    <row r="307" spans="1:3" ht="15">
      <c r="A307" s="47"/>
      <c r="B307" s="47"/>
      <c r="C307" s="48"/>
    </row>
    <row r="308" spans="1:3" ht="15">
      <c r="A308" s="47"/>
      <c r="B308" s="47"/>
      <c r="C308" s="48"/>
    </row>
    <row r="309" spans="1:3" ht="15">
      <c r="A309" s="47"/>
      <c r="B309" s="47"/>
      <c r="C309" s="48"/>
    </row>
    <row r="310" spans="1:3" ht="15">
      <c r="A310" s="47"/>
      <c r="B310" s="47"/>
      <c r="C310" s="48"/>
    </row>
    <row r="311" spans="1:3" ht="15">
      <c r="A311" s="47"/>
      <c r="B311" s="47"/>
      <c r="C311" s="48"/>
    </row>
    <row r="312" spans="1:3" ht="15">
      <c r="A312" s="47"/>
      <c r="B312" s="47"/>
      <c r="C312" s="48"/>
    </row>
    <row r="313" spans="1:3" ht="15">
      <c r="A313" s="47"/>
      <c r="B313" s="47"/>
      <c r="C313" s="48"/>
    </row>
    <row r="314" spans="1:3" ht="15">
      <c r="A314" s="47"/>
      <c r="B314" s="47"/>
      <c r="C314" s="48"/>
    </row>
    <row r="315" spans="1:3" ht="15">
      <c r="A315" s="47"/>
      <c r="B315" s="47"/>
      <c r="C315" s="48"/>
    </row>
    <row r="316" spans="1:3" ht="15">
      <c r="A316" s="47"/>
      <c r="B316" s="47"/>
      <c r="C316" s="48"/>
    </row>
    <row r="317" spans="1:3" ht="15">
      <c r="A317" s="47"/>
      <c r="B317" s="47"/>
      <c r="C317" s="48"/>
    </row>
    <row r="318" spans="1:3" ht="15">
      <c r="A318" s="47"/>
      <c r="B318" s="47"/>
      <c r="C318" s="48"/>
    </row>
    <row r="319" spans="1:3" ht="15">
      <c r="A319" s="47"/>
      <c r="B319" s="47"/>
      <c r="C319" s="48"/>
    </row>
    <row r="320" spans="1:3" ht="15">
      <c r="A320" s="47"/>
      <c r="B320" s="47"/>
      <c r="C320" s="48"/>
    </row>
    <row r="321" spans="1:3" ht="15">
      <c r="A321" s="47"/>
      <c r="B321" s="47"/>
      <c r="C321" s="48"/>
    </row>
    <row r="322" spans="1:3" ht="15">
      <c r="A322" s="47"/>
      <c r="B322" s="47"/>
      <c r="C322" s="48"/>
    </row>
    <row r="323" spans="1:3" ht="15">
      <c r="A323" s="47"/>
      <c r="B323" s="47"/>
      <c r="C323" s="48"/>
    </row>
    <row r="324" spans="1:3" ht="15">
      <c r="A324" s="47"/>
      <c r="B324" s="47"/>
      <c r="C324" s="48"/>
    </row>
    <row r="325" spans="1:3" ht="15">
      <c r="A325" s="47"/>
      <c r="B325" s="47"/>
      <c r="C325" s="48"/>
    </row>
    <row r="326" spans="1:3" ht="15">
      <c r="A326" s="47"/>
      <c r="B326" s="47"/>
      <c r="C326" s="48"/>
    </row>
    <row r="327" spans="1:3" ht="15">
      <c r="A327" s="47"/>
      <c r="B327" s="47"/>
      <c r="C327" s="48"/>
    </row>
    <row r="328" spans="1:3" ht="15">
      <c r="A328" s="47"/>
      <c r="B328" s="47"/>
      <c r="C328" s="48"/>
    </row>
    <row r="329" spans="1:3" ht="15">
      <c r="A329" s="47"/>
      <c r="B329" s="47"/>
      <c r="C329" s="48"/>
    </row>
    <row r="330" spans="1:3" ht="15">
      <c r="A330" s="47"/>
      <c r="B330" s="47"/>
      <c r="C330" s="48"/>
    </row>
    <row r="331" spans="1:3" ht="15">
      <c r="A331" s="47"/>
      <c r="B331" s="47"/>
      <c r="C331" s="48"/>
    </row>
    <row r="332" spans="1:3" ht="15">
      <c r="A332" s="47"/>
      <c r="B332" s="47"/>
      <c r="C332" s="48"/>
    </row>
    <row r="333" spans="1:3" ht="15">
      <c r="A333" s="47"/>
      <c r="B333" s="47"/>
      <c r="C333" s="48"/>
    </row>
    <row r="334" spans="1:3" ht="15">
      <c r="A334" s="47"/>
      <c r="B334" s="47"/>
      <c r="C334" s="48"/>
    </row>
    <row r="335" spans="1:3" ht="15">
      <c r="A335" s="47"/>
      <c r="B335" s="47"/>
      <c r="C335" s="48"/>
    </row>
    <row r="336" spans="1:3" ht="15">
      <c r="A336" s="47"/>
      <c r="B336" s="47"/>
      <c r="C336" s="48"/>
    </row>
  </sheetData>
  <mergeCells count="3">
    <mergeCell ref="A9:B10"/>
    <mergeCell ref="A157:B163"/>
    <mergeCell ref="C9:C1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U332"/>
  <sheetViews>
    <sheetView showGridLines="0" tabSelected="1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K69" sqref="K69"/>
    </sheetView>
  </sheetViews>
  <sheetFormatPr defaultColWidth="11.421875" defaultRowHeight="15"/>
  <cols>
    <col min="1" max="1" width="1.57421875" style="59" customWidth="1"/>
    <col min="2" max="2" width="0.85546875" style="129" customWidth="1"/>
    <col min="3" max="3" width="4.7109375" style="129" customWidth="1"/>
    <col min="4" max="4" width="34.7109375" style="129" customWidth="1"/>
    <col min="5" max="5" width="18.00390625" style="129" customWidth="1"/>
    <col min="6" max="6" width="0.85546875" style="129" customWidth="1"/>
    <col min="7" max="7" width="4.57421875" style="261" customWidth="1"/>
    <col min="8" max="8" width="6.57421875" style="130" customWidth="1"/>
    <col min="9" max="9" width="6.57421875" style="130" hidden="1" customWidth="1"/>
    <col min="10" max="10" width="12.140625" style="130" customWidth="1"/>
    <col min="11" max="11" width="18.8515625" style="130" customWidth="1"/>
    <col min="12" max="12" width="7.140625" style="59" customWidth="1"/>
    <col min="13" max="13" width="8.140625" style="131" customWidth="1"/>
    <col min="14" max="14" width="6.8515625" style="226" customWidth="1"/>
    <col min="15" max="15" width="8.7109375" style="132" customWidth="1"/>
    <col min="16" max="16" width="7.140625" style="134" customWidth="1"/>
    <col min="17" max="17" width="11.7109375" style="134" customWidth="1"/>
    <col min="18" max="18" width="13.140625" style="59" customWidth="1"/>
    <col min="19" max="20" width="6.00390625" style="59" customWidth="1"/>
    <col min="21" max="21" width="2.7109375" style="59" customWidth="1"/>
    <col min="22" max="16384" width="0" style="53" hidden="1" customWidth="1"/>
  </cols>
  <sheetData>
    <row r="1" spans="1:20" ht="21" customHeight="1">
      <c r="A1" s="53"/>
      <c r="B1" s="54"/>
      <c r="C1" s="54"/>
      <c r="D1" s="54"/>
      <c r="E1" s="54"/>
      <c r="F1" s="54"/>
      <c r="G1" s="243"/>
      <c r="H1" s="55"/>
      <c r="I1" s="55"/>
      <c r="J1" s="55"/>
      <c r="K1" s="55"/>
      <c r="L1" s="53"/>
      <c r="M1" s="56"/>
      <c r="N1" s="213"/>
      <c r="O1" s="57"/>
      <c r="P1" s="58"/>
      <c r="Q1" s="58"/>
      <c r="R1" s="53"/>
      <c r="S1" s="53"/>
      <c r="T1" s="53"/>
    </row>
    <row r="2" spans="1:20" ht="21" customHeight="1">
      <c r="A2" s="53"/>
      <c r="B2" s="54"/>
      <c r="C2" s="54"/>
      <c r="D2" s="54"/>
      <c r="E2" s="54"/>
      <c r="F2" s="54"/>
      <c r="G2" s="243"/>
      <c r="H2" s="55"/>
      <c r="I2" s="55"/>
      <c r="J2" s="55"/>
      <c r="K2" s="55"/>
      <c r="L2" s="53"/>
      <c r="M2" s="56"/>
      <c r="N2" s="213"/>
      <c r="O2" s="57"/>
      <c r="P2" s="58"/>
      <c r="Q2" s="58"/>
      <c r="R2" s="53"/>
      <c r="S2" s="53"/>
      <c r="T2" s="53"/>
    </row>
    <row r="3" spans="1:20" ht="21" customHeight="1">
      <c r="A3" s="53"/>
      <c r="B3" s="54"/>
      <c r="C3" s="54"/>
      <c r="D3" s="54"/>
      <c r="E3" s="54"/>
      <c r="F3" s="54"/>
      <c r="G3" s="243"/>
      <c r="H3" s="55"/>
      <c r="I3" s="55"/>
      <c r="J3" s="55"/>
      <c r="K3" s="55"/>
      <c r="L3" s="53"/>
      <c r="M3" s="56"/>
      <c r="N3" s="213"/>
      <c r="O3" s="57"/>
      <c r="P3" s="58"/>
      <c r="Q3" s="58"/>
      <c r="R3" s="53"/>
      <c r="S3" s="53"/>
      <c r="T3" s="53"/>
    </row>
    <row r="4" spans="1:20" ht="21" customHeight="1">
      <c r="A4" s="53"/>
      <c r="B4" s="54"/>
      <c r="C4" s="54"/>
      <c r="D4" s="54"/>
      <c r="E4" s="54"/>
      <c r="F4" s="54"/>
      <c r="G4" s="243"/>
      <c r="H4" s="55"/>
      <c r="I4" s="55"/>
      <c r="J4" s="55"/>
      <c r="K4" s="55"/>
      <c r="L4" s="53"/>
      <c r="M4" s="56"/>
      <c r="N4" s="213"/>
      <c r="O4" s="57"/>
      <c r="P4" s="58"/>
      <c r="Q4" s="58"/>
      <c r="R4" s="53"/>
      <c r="S4" s="53"/>
      <c r="T4" s="53"/>
    </row>
    <row r="5" spans="1:20" ht="21" customHeight="1">
      <c r="A5" s="53"/>
      <c r="B5" s="54"/>
      <c r="C5" s="54"/>
      <c r="D5" s="54"/>
      <c r="E5" s="54"/>
      <c r="F5" s="54"/>
      <c r="G5" s="243"/>
      <c r="H5" s="55"/>
      <c r="I5" s="55"/>
      <c r="J5" s="55"/>
      <c r="K5" s="55"/>
      <c r="L5" s="53"/>
      <c r="M5" s="56"/>
      <c r="N5" s="213"/>
      <c r="O5" s="57"/>
      <c r="P5" s="58"/>
      <c r="Q5" s="58"/>
      <c r="R5" s="53"/>
      <c r="S5" s="53"/>
      <c r="T5" s="53"/>
    </row>
    <row r="6" spans="1:20" ht="21" customHeight="1">
      <c r="A6" s="53"/>
      <c r="B6" s="54"/>
      <c r="C6" s="54"/>
      <c r="D6" s="54"/>
      <c r="E6" s="54"/>
      <c r="F6" s="54"/>
      <c r="G6" s="243"/>
      <c r="H6" s="55"/>
      <c r="I6" s="55"/>
      <c r="J6" s="55"/>
      <c r="K6" s="55"/>
      <c r="L6" s="53"/>
      <c r="M6" s="56"/>
      <c r="N6" s="213"/>
      <c r="O6" s="57"/>
      <c r="P6" s="58"/>
      <c r="Q6" s="58"/>
      <c r="R6" s="53"/>
      <c r="S6" s="53"/>
      <c r="T6" s="53"/>
    </row>
    <row r="7" spans="1:20" ht="27.75" customHeight="1">
      <c r="A7" s="53"/>
      <c r="B7" s="60"/>
      <c r="C7" s="60"/>
      <c r="D7" s="54"/>
      <c r="E7" s="54"/>
      <c r="F7" s="54"/>
      <c r="G7" s="243"/>
      <c r="H7" s="55"/>
      <c r="I7" s="55"/>
      <c r="J7" s="55"/>
      <c r="K7" s="55"/>
      <c r="L7" s="53"/>
      <c r="M7" s="56"/>
      <c r="N7" s="213"/>
      <c r="O7" s="57"/>
      <c r="P7" s="58"/>
      <c r="Q7" s="321"/>
      <c r="R7" s="321"/>
      <c r="S7" s="53"/>
      <c r="T7" s="53"/>
    </row>
    <row r="8" spans="1:20" ht="24" customHeight="1">
      <c r="A8" s="53"/>
      <c r="B8" s="54"/>
      <c r="C8" s="54"/>
      <c r="D8" s="54"/>
      <c r="E8" s="54"/>
      <c r="F8" s="54"/>
      <c r="G8" s="243"/>
      <c r="H8" s="55"/>
      <c r="I8" s="55"/>
      <c r="J8" s="55"/>
      <c r="K8" s="55"/>
      <c r="L8" s="53"/>
      <c r="M8" s="56"/>
      <c r="N8" s="213"/>
      <c r="O8" s="57"/>
      <c r="P8" s="58"/>
      <c r="Q8" s="58"/>
      <c r="R8" s="53"/>
      <c r="S8" s="53"/>
      <c r="T8" s="53"/>
    </row>
    <row r="9" spans="2:20" ht="20.25" customHeight="1">
      <c r="B9" s="315" t="s">
        <v>0</v>
      </c>
      <c r="C9" s="316"/>
      <c r="D9" s="316"/>
      <c r="E9" s="316"/>
      <c r="F9" s="316"/>
      <c r="G9" s="317"/>
      <c r="H9" s="309" t="s">
        <v>198</v>
      </c>
      <c r="I9" s="150"/>
      <c r="J9" s="309" t="s">
        <v>8</v>
      </c>
      <c r="K9" s="309" t="s">
        <v>153</v>
      </c>
      <c r="L9" s="309" t="s">
        <v>12</v>
      </c>
      <c r="M9" s="307" t="s">
        <v>14</v>
      </c>
      <c r="N9" s="307"/>
      <c r="O9" s="307"/>
      <c r="P9" s="314" t="s">
        <v>108</v>
      </c>
      <c r="Q9" s="314"/>
      <c r="R9" s="314"/>
      <c r="S9" s="309" t="s">
        <v>171</v>
      </c>
      <c r="T9" s="309"/>
    </row>
    <row r="10" spans="2:20" ht="15" customHeight="1">
      <c r="B10" s="318"/>
      <c r="C10" s="319"/>
      <c r="D10" s="319"/>
      <c r="E10" s="319"/>
      <c r="F10" s="319"/>
      <c r="G10" s="320"/>
      <c r="H10" s="309"/>
      <c r="I10" s="150"/>
      <c r="J10" s="309"/>
      <c r="K10" s="309"/>
      <c r="L10" s="309"/>
      <c r="M10" s="61" t="s">
        <v>13</v>
      </c>
      <c r="N10" s="214" t="s">
        <v>154</v>
      </c>
      <c r="O10" s="62" t="s">
        <v>186</v>
      </c>
      <c r="P10" s="63" t="s">
        <v>15</v>
      </c>
      <c r="Q10" s="63" t="s">
        <v>107</v>
      </c>
      <c r="R10" s="63" t="s">
        <v>1</v>
      </c>
      <c r="S10" s="309"/>
      <c r="T10" s="309"/>
    </row>
    <row r="11" spans="2:20" ht="15.75" customHeight="1">
      <c r="B11" s="83" t="s">
        <v>268</v>
      </c>
      <c r="C11" s="110"/>
      <c r="D11" s="110"/>
      <c r="E11" s="110"/>
      <c r="F11" s="64"/>
      <c r="G11" s="244"/>
      <c r="H11" s="65"/>
      <c r="I11" s="65"/>
      <c r="J11" s="65"/>
      <c r="K11" s="65"/>
      <c r="L11" s="65"/>
      <c r="M11" s="66"/>
      <c r="N11" s="215"/>
      <c r="O11" s="67"/>
      <c r="P11" s="68"/>
      <c r="Q11" s="68"/>
      <c r="R11" s="65"/>
      <c r="S11" s="65"/>
      <c r="T11" s="69"/>
    </row>
    <row r="12" spans="1:21" s="80" customFormat="1" ht="15.75" customHeight="1">
      <c r="A12" s="70"/>
      <c r="B12" s="205" t="s">
        <v>268</v>
      </c>
      <c r="C12" s="194">
        <v>1</v>
      </c>
      <c r="D12" s="310" t="s">
        <v>247</v>
      </c>
      <c r="E12" s="310"/>
      <c r="F12" s="71"/>
      <c r="G12" s="245"/>
      <c r="H12" s="72" t="s">
        <v>9</v>
      </c>
      <c r="I12" s="72">
        <v>6</v>
      </c>
      <c r="J12" s="73" t="str">
        <f>IF(I12&gt;1,"Carton de "&amp;I12,"L'unité")</f>
        <v>Carton de 6</v>
      </c>
      <c r="K12" s="81" t="s">
        <v>296</v>
      </c>
      <c r="L12" s="74" t="s">
        <v>297</v>
      </c>
      <c r="M12" s="75">
        <v>5.95</v>
      </c>
      <c r="N12" s="216">
        <f aca="true" t="shared" si="0" ref="N12:N26">(M12-O12)/M12</f>
        <v>0.5042016806722689</v>
      </c>
      <c r="O12" s="76">
        <v>2.95</v>
      </c>
      <c r="P12" s="15"/>
      <c r="Q12" s="77">
        <f aca="true" t="shared" si="1" ref="Q12:Q26">O12*I12</f>
        <v>17.700000000000003</v>
      </c>
      <c r="R12" s="78">
        <f aca="true" t="shared" si="2" ref="R12:R26">IF(P12=0,"",P12*Q12)</f>
      </c>
      <c r="S12" s="87" t="s">
        <v>5</v>
      </c>
      <c r="T12" s="152" t="s">
        <v>242</v>
      </c>
      <c r="U12" s="70"/>
    </row>
    <row r="13" spans="1:21" s="80" customFormat="1" ht="15.75" customHeight="1">
      <c r="A13" s="70"/>
      <c r="B13" s="205" t="s">
        <v>268</v>
      </c>
      <c r="C13" s="194">
        <v>2</v>
      </c>
      <c r="D13" s="310" t="s">
        <v>19</v>
      </c>
      <c r="E13" s="310"/>
      <c r="F13" s="71"/>
      <c r="G13" s="245"/>
      <c r="H13" s="72" t="s">
        <v>9</v>
      </c>
      <c r="I13" s="72">
        <v>6</v>
      </c>
      <c r="J13" s="73" t="str">
        <f>IF(I13&gt;1,"Carton de "&amp;I13,"L'unité")</f>
        <v>Carton de 6</v>
      </c>
      <c r="K13" s="81" t="s">
        <v>241</v>
      </c>
      <c r="L13" s="74" t="s">
        <v>297</v>
      </c>
      <c r="M13" s="75">
        <v>4.95</v>
      </c>
      <c r="N13" s="216">
        <f t="shared" si="0"/>
        <v>0.32323232323232326</v>
      </c>
      <c r="O13" s="76">
        <v>3.35</v>
      </c>
      <c r="P13" s="15"/>
      <c r="Q13" s="77">
        <f t="shared" si="1"/>
        <v>20.1</v>
      </c>
      <c r="R13" s="78">
        <f t="shared" si="2"/>
      </c>
      <c r="S13" s="87" t="s">
        <v>5</v>
      </c>
      <c r="T13" s="152" t="s">
        <v>242</v>
      </c>
      <c r="U13" s="70"/>
    </row>
    <row r="14" spans="1:21" s="80" customFormat="1" ht="15.75" customHeight="1">
      <c r="A14" s="70"/>
      <c r="B14" s="205" t="s">
        <v>268</v>
      </c>
      <c r="C14" s="194">
        <f>3</f>
        <v>3</v>
      </c>
      <c r="D14" s="310" t="s">
        <v>20</v>
      </c>
      <c r="E14" s="310"/>
      <c r="F14" s="71"/>
      <c r="G14" s="246" t="s">
        <v>143</v>
      </c>
      <c r="H14" s="72" t="s">
        <v>9</v>
      </c>
      <c r="I14" s="72">
        <v>6</v>
      </c>
      <c r="J14" s="73" t="str">
        <f aca="true" t="shared" si="3" ref="J14:J26">IF(I14&gt;1,"Carton de "&amp;I14,"L'unité")</f>
        <v>Carton de 6</v>
      </c>
      <c r="K14" s="81" t="s">
        <v>145</v>
      </c>
      <c r="L14" s="74" t="s">
        <v>248</v>
      </c>
      <c r="M14" s="75">
        <v>7.95</v>
      </c>
      <c r="N14" s="216">
        <f t="shared" si="0"/>
        <v>0.5031446540880503</v>
      </c>
      <c r="O14" s="76">
        <v>3.95</v>
      </c>
      <c r="P14" s="15"/>
      <c r="Q14" s="77">
        <f t="shared" si="1"/>
        <v>23.700000000000003</v>
      </c>
      <c r="R14" s="78">
        <f t="shared" si="2"/>
      </c>
      <c r="S14" s="87" t="s">
        <v>4</v>
      </c>
      <c r="T14" s="152" t="s">
        <v>242</v>
      </c>
      <c r="U14" s="70"/>
    </row>
    <row r="15" spans="1:21" s="80" customFormat="1" ht="15.75" customHeight="1">
      <c r="A15" s="70"/>
      <c r="B15" s="205" t="s">
        <v>268</v>
      </c>
      <c r="C15" s="194">
        <f>4</f>
        <v>4</v>
      </c>
      <c r="D15" s="311" t="s">
        <v>185</v>
      </c>
      <c r="E15" s="311"/>
      <c r="F15" s="71"/>
      <c r="G15" s="246" t="s">
        <v>143</v>
      </c>
      <c r="H15" s="72" t="s">
        <v>9</v>
      </c>
      <c r="I15" s="72">
        <v>6</v>
      </c>
      <c r="J15" s="73" t="str">
        <f t="shared" si="3"/>
        <v>Carton de 6</v>
      </c>
      <c r="K15" s="81" t="s">
        <v>188</v>
      </c>
      <c r="L15" s="74" t="s">
        <v>183</v>
      </c>
      <c r="M15" s="75">
        <v>9.9</v>
      </c>
      <c r="N15" s="216">
        <f t="shared" si="0"/>
        <v>0.5</v>
      </c>
      <c r="O15" s="76">
        <v>4.95</v>
      </c>
      <c r="P15" s="15"/>
      <c r="Q15" s="77">
        <f t="shared" si="1"/>
        <v>29.700000000000003</v>
      </c>
      <c r="R15" s="78">
        <f t="shared" si="2"/>
      </c>
      <c r="S15" s="87" t="s">
        <v>4</v>
      </c>
      <c r="T15" s="152" t="s">
        <v>242</v>
      </c>
      <c r="U15" s="70"/>
    </row>
    <row r="16" spans="1:21" s="80" customFormat="1" ht="15.75" customHeight="1">
      <c r="A16" s="70"/>
      <c r="B16" s="205" t="s">
        <v>268</v>
      </c>
      <c r="C16" s="194">
        <v>5</v>
      </c>
      <c r="D16" s="310" t="s">
        <v>298</v>
      </c>
      <c r="E16" s="310"/>
      <c r="F16" s="71"/>
      <c r="G16" s="245"/>
      <c r="H16" s="72" t="s">
        <v>9</v>
      </c>
      <c r="I16" s="72">
        <v>6</v>
      </c>
      <c r="J16" s="73" t="str">
        <f t="shared" si="3"/>
        <v>Carton de 6</v>
      </c>
      <c r="K16" s="81" t="s">
        <v>181</v>
      </c>
      <c r="L16" s="74" t="s">
        <v>183</v>
      </c>
      <c r="M16" s="75">
        <v>7.5</v>
      </c>
      <c r="N16" s="216">
        <f t="shared" si="0"/>
        <v>0.33999999999999997</v>
      </c>
      <c r="O16" s="76">
        <v>4.95</v>
      </c>
      <c r="P16" s="15"/>
      <c r="Q16" s="77">
        <f t="shared" si="1"/>
        <v>29.700000000000003</v>
      </c>
      <c r="R16" s="78">
        <f t="shared" si="2"/>
      </c>
      <c r="S16" s="87" t="s">
        <v>4</v>
      </c>
      <c r="T16" s="152" t="s">
        <v>242</v>
      </c>
      <c r="U16" s="70"/>
    </row>
    <row r="17" spans="1:21" s="80" customFormat="1" ht="15.75" customHeight="1">
      <c r="A17" s="70"/>
      <c r="B17" s="205" t="s">
        <v>268</v>
      </c>
      <c r="C17" s="194">
        <f>C16+1</f>
        <v>6</v>
      </c>
      <c r="D17" s="310" t="s">
        <v>299</v>
      </c>
      <c r="E17" s="310"/>
      <c r="F17" s="71"/>
      <c r="G17" s="245"/>
      <c r="H17" s="72" t="s">
        <v>9</v>
      </c>
      <c r="I17" s="72">
        <v>6</v>
      </c>
      <c r="J17" s="73" t="str">
        <f t="shared" si="3"/>
        <v>Carton de 6</v>
      </c>
      <c r="K17" s="81" t="s">
        <v>144</v>
      </c>
      <c r="L17" s="74" t="s">
        <v>300</v>
      </c>
      <c r="M17" s="75">
        <v>9.95</v>
      </c>
      <c r="N17" s="216">
        <f t="shared" si="0"/>
        <v>0.44723618090452255</v>
      </c>
      <c r="O17" s="76">
        <v>5.5</v>
      </c>
      <c r="P17" s="15"/>
      <c r="Q17" s="77">
        <f t="shared" si="1"/>
        <v>33</v>
      </c>
      <c r="R17" s="78">
        <f t="shared" si="2"/>
      </c>
      <c r="S17" s="87" t="s">
        <v>6</v>
      </c>
      <c r="T17" s="152" t="s">
        <v>242</v>
      </c>
      <c r="U17" s="70"/>
    </row>
    <row r="18" spans="1:21" s="80" customFormat="1" ht="15.75" customHeight="1">
      <c r="A18" s="70"/>
      <c r="B18" s="205" t="s">
        <v>268</v>
      </c>
      <c r="C18" s="194">
        <f>C17+1</f>
        <v>7</v>
      </c>
      <c r="D18" s="310" t="s">
        <v>301</v>
      </c>
      <c r="E18" s="310"/>
      <c r="F18" s="71"/>
      <c r="G18" s="247" t="s">
        <v>313</v>
      </c>
      <c r="H18" s="72" t="s">
        <v>9</v>
      </c>
      <c r="I18" s="72">
        <v>6</v>
      </c>
      <c r="J18" s="73" t="str">
        <f t="shared" si="3"/>
        <v>Carton de 6</v>
      </c>
      <c r="K18" s="81" t="s">
        <v>181</v>
      </c>
      <c r="L18" s="74" t="s">
        <v>183</v>
      </c>
      <c r="M18" s="75">
        <v>9.95</v>
      </c>
      <c r="N18" s="216">
        <f t="shared" si="0"/>
        <v>0.4381909547738693</v>
      </c>
      <c r="O18" s="76">
        <v>5.59</v>
      </c>
      <c r="P18" s="15"/>
      <c r="Q18" s="77">
        <f t="shared" si="1"/>
        <v>33.54</v>
      </c>
      <c r="R18" s="78">
        <f t="shared" si="2"/>
      </c>
      <c r="S18" s="87" t="s">
        <v>4</v>
      </c>
      <c r="T18" s="152" t="s">
        <v>242</v>
      </c>
      <c r="U18" s="70"/>
    </row>
    <row r="19" spans="1:21" s="80" customFormat="1" ht="15.75" customHeight="1">
      <c r="A19" s="70"/>
      <c r="B19" s="205" t="s">
        <v>268</v>
      </c>
      <c r="C19" s="194">
        <v>8</v>
      </c>
      <c r="D19" s="312" t="s">
        <v>302</v>
      </c>
      <c r="E19" s="312"/>
      <c r="F19" s="71"/>
      <c r="G19" s="245"/>
      <c r="H19" s="72" t="s">
        <v>9</v>
      </c>
      <c r="I19" s="72">
        <v>6</v>
      </c>
      <c r="J19" s="73" t="str">
        <f t="shared" si="3"/>
        <v>Carton de 6</v>
      </c>
      <c r="K19" s="81" t="s">
        <v>246</v>
      </c>
      <c r="L19" s="74" t="s">
        <v>184</v>
      </c>
      <c r="M19" s="75">
        <v>11.9</v>
      </c>
      <c r="N19" s="216">
        <f t="shared" si="0"/>
        <v>0.4966386554621849</v>
      </c>
      <c r="O19" s="76">
        <v>5.99</v>
      </c>
      <c r="P19" s="15"/>
      <c r="Q19" s="77">
        <f t="shared" si="1"/>
        <v>35.94</v>
      </c>
      <c r="R19" s="78">
        <f t="shared" si="2"/>
      </c>
      <c r="S19" s="87" t="s">
        <v>4</v>
      </c>
      <c r="T19" s="152" t="s">
        <v>242</v>
      </c>
      <c r="U19" s="70"/>
    </row>
    <row r="20" spans="1:21" s="80" customFormat="1" ht="15.75" customHeight="1">
      <c r="A20" s="70"/>
      <c r="B20" s="205" t="s">
        <v>268</v>
      </c>
      <c r="C20" s="194">
        <v>9</v>
      </c>
      <c r="D20" s="312" t="s">
        <v>311</v>
      </c>
      <c r="E20" s="312"/>
      <c r="F20" s="71"/>
      <c r="G20" s="245"/>
      <c r="H20" s="72" t="s">
        <v>9</v>
      </c>
      <c r="I20" s="72">
        <v>6</v>
      </c>
      <c r="J20" s="73" t="str">
        <f t="shared" si="3"/>
        <v>Carton de 6</v>
      </c>
      <c r="K20" s="81" t="s">
        <v>145</v>
      </c>
      <c r="L20" s="74" t="s">
        <v>11</v>
      </c>
      <c r="M20" s="75">
        <v>8.95</v>
      </c>
      <c r="N20" s="216">
        <f t="shared" si="0"/>
        <v>0.33072625698324015</v>
      </c>
      <c r="O20" s="76">
        <v>5.99</v>
      </c>
      <c r="P20" s="15"/>
      <c r="Q20" s="77">
        <f t="shared" si="1"/>
        <v>35.94</v>
      </c>
      <c r="R20" s="78">
        <f t="shared" si="2"/>
      </c>
      <c r="S20" s="87" t="s">
        <v>2</v>
      </c>
      <c r="T20" s="152" t="s">
        <v>242</v>
      </c>
      <c r="U20" s="70"/>
    </row>
    <row r="21" spans="1:21" s="80" customFormat="1" ht="15.75" customHeight="1">
      <c r="A21" s="70"/>
      <c r="B21" s="205" t="s">
        <v>268</v>
      </c>
      <c r="C21" s="194">
        <v>10</v>
      </c>
      <c r="D21" s="312" t="s">
        <v>303</v>
      </c>
      <c r="E21" s="312"/>
      <c r="F21" s="71"/>
      <c r="G21" s="245"/>
      <c r="H21" s="72" t="s">
        <v>9</v>
      </c>
      <c r="I21" s="72">
        <v>6</v>
      </c>
      <c r="J21" s="73" t="str">
        <f t="shared" si="3"/>
        <v>Carton de 6</v>
      </c>
      <c r="K21" s="81" t="s">
        <v>243</v>
      </c>
      <c r="L21" s="74" t="s">
        <v>304</v>
      </c>
      <c r="M21" s="75">
        <v>9.95</v>
      </c>
      <c r="N21" s="216">
        <f t="shared" si="0"/>
        <v>0.39798994974874363</v>
      </c>
      <c r="O21" s="76">
        <v>5.99</v>
      </c>
      <c r="P21" s="15"/>
      <c r="Q21" s="77">
        <f t="shared" si="1"/>
        <v>35.94</v>
      </c>
      <c r="R21" s="78">
        <f t="shared" si="2"/>
      </c>
      <c r="S21" s="87" t="s">
        <v>5</v>
      </c>
      <c r="T21" s="152" t="s">
        <v>242</v>
      </c>
      <c r="U21" s="70"/>
    </row>
    <row r="22" spans="1:21" s="80" customFormat="1" ht="15.75" customHeight="1">
      <c r="A22" s="70"/>
      <c r="B22" s="205" t="s">
        <v>268</v>
      </c>
      <c r="C22" s="194">
        <v>11</v>
      </c>
      <c r="D22" s="312" t="s">
        <v>187</v>
      </c>
      <c r="E22" s="312"/>
      <c r="F22" s="71"/>
      <c r="G22" s="247" t="s">
        <v>313</v>
      </c>
      <c r="H22" s="72" t="s">
        <v>9</v>
      </c>
      <c r="I22" s="72">
        <v>6</v>
      </c>
      <c r="J22" s="73" t="str">
        <f t="shared" si="3"/>
        <v>Carton de 6</v>
      </c>
      <c r="K22" s="81" t="s">
        <v>246</v>
      </c>
      <c r="L22" s="74" t="s">
        <v>305</v>
      </c>
      <c r="M22" s="75">
        <v>13.99</v>
      </c>
      <c r="N22" s="216">
        <f t="shared" si="0"/>
        <v>0.5003573981415297</v>
      </c>
      <c r="O22" s="76">
        <v>6.99</v>
      </c>
      <c r="P22" s="15"/>
      <c r="Q22" s="77">
        <f t="shared" si="1"/>
        <v>41.94</v>
      </c>
      <c r="R22" s="78">
        <f t="shared" si="2"/>
      </c>
      <c r="S22" s="87" t="s">
        <v>2</v>
      </c>
      <c r="T22" s="152" t="s">
        <v>242</v>
      </c>
      <c r="U22" s="70"/>
    </row>
    <row r="23" spans="1:21" s="80" customFormat="1" ht="15.75" customHeight="1">
      <c r="A23" s="70"/>
      <c r="B23" s="205" t="s">
        <v>268</v>
      </c>
      <c r="C23" s="194">
        <v>12</v>
      </c>
      <c r="D23" s="312" t="s">
        <v>308</v>
      </c>
      <c r="E23" s="312"/>
      <c r="F23" s="71"/>
      <c r="G23" s="159" t="s">
        <v>197</v>
      </c>
      <c r="H23" s="72" t="s">
        <v>9</v>
      </c>
      <c r="I23" s="72">
        <v>6</v>
      </c>
      <c r="J23" s="73" t="str">
        <f t="shared" si="3"/>
        <v>Carton de 6</v>
      </c>
      <c r="K23" s="81" t="s">
        <v>245</v>
      </c>
      <c r="L23" s="74" t="s">
        <v>248</v>
      </c>
      <c r="M23" s="75">
        <v>15.9</v>
      </c>
      <c r="N23" s="216">
        <f t="shared" si="0"/>
        <v>0.4345911949685535</v>
      </c>
      <c r="O23" s="76">
        <v>8.99</v>
      </c>
      <c r="P23" s="15"/>
      <c r="Q23" s="77">
        <f t="shared" si="1"/>
        <v>53.94</v>
      </c>
      <c r="R23" s="78">
        <f t="shared" si="2"/>
      </c>
      <c r="S23" s="87" t="s">
        <v>2</v>
      </c>
      <c r="T23" s="152" t="s">
        <v>242</v>
      </c>
      <c r="U23" s="70"/>
    </row>
    <row r="24" spans="1:21" s="80" customFormat="1" ht="15.75" customHeight="1">
      <c r="A24" s="70"/>
      <c r="B24" s="205" t="s">
        <v>268</v>
      </c>
      <c r="C24" s="194">
        <v>13</v>
      </c>
      <c r="D24" s="312" t="s">
        <v>306</v>
      </c>
      <c r="E24" s="312"/>
      <c r="F24" s="71"/>
      <c r="G24" s="245"/>
      <c r="H24" s="72" t="s">
        <v>9</v>
      </c>
      <c r="I24" s="72">
        <v>6</v>
      </c>
      <c r="J24" s="73" t="str">
        <f t="shared" si="3"/>
        <v>Carton de 6</v>
      </c>
      <c r="K24" s="81" t="s">
        <v>307</v>
      </c>
      <c r="L24" s="74" t="s">
        <v>183</v>
      </c>
      <c r="M24" s="75">
        <v>17.9</v>
      </c>
      <c r="N24" s="216">
        <f t="shared" si="0"/>
        <v>0.4418994413407821</v>
      </c>
      <c r="O24" s="76">
        <v>9.99</v>
      </c>
      <c r="P24" s="15"/>
      <c r="Q24" s="77">
        <f t="shared" si="1"/>
        <v>59.94</v>
      </c>
      <c r="R24" s="78">
        <f t="shared" si="2"/>
      </c>
      <c r="S24" s="87" t="s">
        <v>2</v>
      </c>
      <c r="T24" s="152" t="s">
        <v>242</v>
      </c>
      <c r="U24" s="70"/>
    </row>
    <row r="25" spans="1:21" s="80" customFormat="1" ht="15.75" customHeight="1">
      <c r="A25" s="70"/>
      <c r="B25" s="205" t="s">
        <v>268</v>
      </c>
      <c r="C25" s="194">
        <v>14</v>
      </c>
      <c r="D25" s="312" t="s">
        <v>309</v>
      </c>
      <c r="E25" s="312"/>
      <c r="F25" s="71"/>
      <c r="G25" s="246"/>
      <c r="H25" s="72" t="s">
        <v>9</v>
      </c>
      <c r="I25" s="72">
        <v>6</v>
      </c>
      <c r="J25" s="73" t="str">
        <f t="shared" si="3"/>
        <v>Carton de 6</v>
      </c>
      <c r="K25" s="81" t="s">
        <v>312</v>
      </c>
      <c r="L25" s="74" t="s">
        <v>11</v>
      </c>
      <c r="M25" s="75">
        <v>24.9</v>
      </c>
      <c r="N25" s="216">
        <f t="shared" si="0"/>
        <v>0.3176706827309237</v>
      </c>
      <c r="O25" s="76">
        <v>16.99</v>
      </c>
      <c r="P25" s="15"/>
      <c r="Q25" s="77">
        <f t="shared" si="1"/>
        <v>101.94</v>
      </c>
      <c r="R25" s="78">
        <f t="shared" si="2"/>
      </c>
      <c r="S25" s="87" t="s">
        <v>7</v>
      </c>
      <c r="T25" s="152" t="s">
        <v>242</v>
      </c>
      <c r="U25" s="70"/>
    </row>
    <row r="26" spans="1:21" s="80" customFormat="1" ht="15.75" customHeight="1">
      <c r="A26" s="70"/>
      <c r="B26" s="205" t="s">
        <v>268</v>
      </c>
      <c r="C26" s="194">
        <v>15</v>
      </c>
      <c r="D26" s="312" t="s">
        <v>310</v>
      </c>
      <c r="E26" s="312"/>
      <c r="F26" s="71"/>
      <c r="G26" s="246"/>
      <c r="H26" s="72" t="s">
        <v>9</v>
      </c>
      <c r="I26" s="72">
        <v>1</v>
      </c>
      <c r="J26" s="73" t="str">
        <f t="shared" si="3"/>
        <v>L'unité</v>
      </c>
      <c r="K26" s="81" t="s">
        <v>244</v>
      </c>
      <c r="L26" s="74" t="s">
        <v>17</v>
      </c>
      <c r="M26" s="75">
        <v>69</v>
      </c>
      <c r="N26" s="216">
        <f t="shared" si="0"/>
        <v>0.34782608695652173</v>
      </c>
      <c r="O26" s="76">
        <v>45</v>
      </c>
      <c r="P26" s="15"/>
      <c r="Q26" s="77">
        <f t="shared" si="1"/>
        <v>45</v>
      </c>
      <c r="R26" s="78">
        <f t="shared" si="2"/>
      </c>
      <c r="S26" s="87" t="s">
        <v>155</v>
      </c>
      <c r="T26" s="152" t="s">
        <v>242</v>
      </c>
      <c r="U26" s="70"/>
    </row>
    <row r="27" spans="2:20" ht="15.75" customHeight="1">
      <c r="B27" s="83" t="s">
        <v>269</v>
      </c>
      <c r="C27" s="110"/>
      <c r="D27" s="110"/>
      <c r="E27" s="110"/>
      <c r="F27" s="64"/>
      <c r="G27" s="244"/>
      <c r="H27" s="65"/>
      <c r="I27" s="65"/>
      <c r="J27" s="65"/>
      <c r="K27" s="65"/>
      <c r="L27" s="65"/>
      <c r="M27" s="66"/>
      <c r="N27" s="215"/>
      <c r="O27" s="67"/>
      <c r="P27" s="68"/>
      <c r="Q27" s="68"/>
      <c r="R27" s="65"/>
      <c r="S27" s="65"/>
      <c r="T27" s="69"/>
    </row>
    <row r="28" spans="1:21" s="80" customFormat="1" ht="15.75" customHeight="1">
      <c r="A28" s="70"/>
      <c r="B28" s="204" t="s">
        <v>269</v>
      </c>
      <c r="C28" s="197">
        <v>16</v>
      </c>
      <c r="D28" s="310" t="s">
        <v>315</v>
      </c>
      <c r="E28" s="310"/>
      <c r="F28" s="71"/>
      <c r="G28" s="247" t="s">
        <v>313</v>
      </c>
      <c r="H28" s="72" t="s">
        <v>9</v>
      </c>
      <c r="I28" s="72">
        <v>6</v>
      </c>
      <c r="J28" s="73" t="str">
        <f>IF(I28&gt;1,"Carton de "&amp;I28,"L'unité")</f>
        <v>Carton de 6</v>
      </c>
      <c r="K28" s="81" t="s">
        <v>249</v>
      </c>
      <c r="L28" s="74" t="s">
        <v>297</v>
      </c>
      <c r="M28" s="75">
        <v>5.95</v>
      </c>
      <c r="N28" s="216">
        <f aca="true" t="shared" si="4" ref="N28:N44">(M28-O28)/M28</f>
        <v>0.5042016806722689</v>
      </c>
      <c r="O28" s="76">
        <v>2.95</v>
      </c>
      <c r="P28" s="15"/>
      <c r="Q28" s="77">
        <f aca="true" t="shared" si="5" ref="Q28:Q50">O28*I28</f>
        <v>17.700000000000003</v>
      </c>
      <c r="R28" s="78">
        <f aca="true" t="shared" si="6" ref="R28:R50">IF(P28=0,"",P28*Q28)</f>
      </c>
      <c r="S28" s="87" t="s">
        <v>6</v>
      </c>
      <c r="T28" s="152" t="s">
        <v>242</v>
      </c>
      <c r="U28" s="70"/>
    </row>
    <row r="29" spans="1:21" s="80" customFormat="1" ht="15.75" customHeight="1">
      <c r="A29" s="70"/>
      <c r="B29" s="208" t="s">
        <v>269</v>
      </c>
      <c r="C29" s="200">
        <v>17</v>
      </c>
      <c r="D29" s="242" t="s">
        <v>314</v>
      </c>
      <c r="E29" s="242"/>
      <c r="F29" s="71"/>
      <c r="G29" s="245"/>
      <c r="H29" s="72" t="s">
        <v>9</v>
      </c>
      <c r="I29" s="72">
        <v>6</v>
      </c>
      <c r="J29" s="73" t="str">
        <f aca="true" t="shared" si="7" ref="J29:J113">IF(I29&gt;1,"Carton de "&amp;I29,"L'unité")</f>
        <v>Carton de 6</v>
      </c>
      <c r="K29" s="81" t="s">
        <v>316</v>
      </c>
      <c r="L29" s="74" t="s">
        <v>297</v>
      </c>
      <c r="M29" s="75">
        <v>5.95</v>
      </c>
      <c r="N29" s="216">
        <f t="shared" si="4"/>
        <v>0.5042016806722689</v>
      </c>
      <c r="O29" s="76">
        <v>2.95</v>
      </c>
      <c r="P29" s="15"/>
      <c r="Q29" s="77">
        <f t="shared" si="5"/>
        <v>17.700000000000003</v>
      </c>
      <c r="R29" s="78">
        <f t="shared" si="6"/>
      </c>
      <c r="S29" s="87" t="s">
        <v>5</v>
      </c>
      <c r="T29" s="152" t="s">
        <v>256</v>
      </c>
      <c r="U29" s="70"/>
    </row>
    <row r="30" spans="1:21" s="80" customFormat="1" ht="15.75" customHeight="1">
      <c r="A30" s="70"/>
      <c r="B30" s="204" t="s">
        <v>269</v>
      </c>
      <c r="C30" s="197">
        <v>18</v>
      </c>
      <c r="D30" s="313" t="s">
        <v>22</v>
      </c>
      <c r="E30" s="313"/>
      <c r="F30" s="71"/>
      <c r="G30" s="246" t="s">
        <v>143</v>
      </c>
      <c r="H30" s="72" t="s">
        <v>9</v>
      </c>
      <c r="I30" s="72">
        <v>6</v>
      </c>
      <c r="J30" s="73" t="str">
        <f t="shared" si="7"/>
        <v>Carton de 6</v>
      </c>
      <c r="K30" s="81" t="s">
        <v>189</v>
      </c>
      <c r="L30" s="74" t="s">
        <v>248</v>
      </c>
      <c r="M30" s="75">
        <v>7.95</v>
      </c>
      <c r="N30" s="216">
        <f t="shared" si="4"/>
        <v>0.5031446540880503</v>
      </c>
      <c r="O30" s="76">
        <v>3.95</v>
      </c>
      <c r="P30" s="15"/>
      <c r="Q30" s="77">
        <f t="shared" si="5"/>
        <v>23.700000000000003</v>
      </c>
      <c r="R30" s="78">
        <f t="shared" si="6"/>
      </c>
      <c r="S30" s="87" t="s">
        <v>2</v>
      </c>
      <c r="T30" s="152" t="s">
        <v>250</v>
      </c>
      <c r="U30" s="70"/>
    </row>
    <row r="31" spans="1:21" s="80" customFormat="1" ht="15.75" customHeight="1">
      <c r="A31" s="70"/>
      <c r="B31" s="204" t="s">
        <v>269</v>
      </c>
      <c r="C31" s="197">
        <v>19</v>
      </c>
      <c r="D31" s="312" t="s">
        <v>318</v>
      </c>
      <c r="E31" s="312"/>
      <c r="F31" s="71"/>
      <c r="G31" s="247" t="s">
        <v>313</v>
      </c>
      <c r="H31" s="72" t="s">
        <v>9</v>
      </c>
      <c r="I31" s="72">
        <v>6</v>
      </c>
      <c r="J31" s="73" t="str">
        <f t="shared" si="7"/>
        <v>Carton de 6</v>
      </c>
      <c r="K31" s="81" t="s">
        <v>148</v>
      </c>
      <c r="L31" s="74" t="s">
        <v>183</v>
      </c>
      <c r="M31" s="75">
        <v>6.95</v>
      </c>
      <c r="N31" s="216">
        <f t="shared" si="4"/>
        <v>0.48345323741007196</v>
      </c>
      <c r="O31" s="76">
        <v>3.59</v>
      </c>
      <c r="P31" s="15"/>
      <c r="Q31" s="77">
        <f t="shared" si="5"/>
        <v>21.54</v>
      </c>
      <c r="R31" s="78">
        <f t="shared" si="6"/>
      </c>
      <c r="S31" s="82" t="s">
        <v>5</v>
      </c>
      <c r="T31" s="79" t="s">
        <v>251</v>
      </c>
      <c r="U31" s="70"/>
    </row>
    <row r="32" spans="1:21" s="80" customFormat="1" ht="15.75" customHeight="1">
      <c r="A32" s="70"/>
      <c r="B32" s="204" t="s">
        <v>269</v>
      </c>
      <c r="C32" s="197">
        <v>20</v>
      </c>
      <c r="D32" s="312" t="s">
        <v>317</v>
      </c>
      <c r="E32" s="312"/>
      <c r="F32" s="71"/>
      <c r="G32" s="246"/>
      <c r="H32" s="72" t="s">
        <v>9</v>
      </c>
      <c r="I32" s="72">
        <v>6</v>
      </c>
      <c r="J32" s="73" t="str">
        <f t="shared" si="7"/>
        <v>Carton de 6</v>
      </c>
      <c r="K32" s="81" t="s">
        <v>252</v>
      </c>
      <c r="L32" s="74" t="s">
        <v>248</v>
      </c>
      <c r="M32" s="75">
        <v>7.95</v>
      </c>
      <c r="N32" s="216">
        <f t="shared" si="4"/>
        <v>0.4981132075471698</v>
      </c>
      <c r="O32" s="76">
        <v>3.99</v>
      </c>
      <c r="P32" s="15"/>
      <c r="Q32" s="77">
        <f t="shared" si="5"/>
        <v>23.94</v>
      </c>
      <c r="R32" s="78">
        <f t="shared" si="6"/>
      </c>
      <c r="S32" s="82" t="s">
        <v>5</v>
      </c>
      <c r="T32" s="79" t="s">
        <v>251</v>
      </c>
      <c r="U32" s="70"/>
    </row>
    <row r="33" spans="1:21" s="80" customFormat="1" ht="15.75" customHeight="1">
      <c r="A33" s="70"/>
      <c r="B33" s="204" t="s">
        <v>269</v>
      </c>
      <c r="C33" s="197">
        <v>21</v>
      </c>
      <c r="D33" s="312" t="s">
        <v>319</v>
      </c>
      <c r="E33" s="312"/>
      <c r="F33" s="71"/>
      <c r="G33" s="247" t="s">
        <v>313</v>
      </c>
      <c r="H33" s="72" t="s">
        <v>9</v>
      </c>
      <c r="I33" s="72">
        <v>6</v>
      </c>
      <c r="J33" s="73" t="str">
        <f t="shared" si="7"/>
        <v>Carton de 6</v>
      </c>
      <c r="K33" s="81" t="s">
        <v>149</v>
      </c>
      <c r="L33" s="74" t="s">
        <v>183</v>
      </c>
      <c r="M33" s="75">
        <v>8.9</v>
      </c>
      <c r="N33" s="216">
        <f t="shared" si="4"/>
        <v>0.4842696629213484</v>
      </c>
      <c r="O33" s="76">
        <v>4.59</v>
      </c>
      <c r="P33" s="15"/>
      <c r="Q33" s="77">
        <f t="shared" si="5"/>
        <v>27.54</v>
      </c>
      <c r="R33" s="78">
        <f t="shared" si="6"/>
      </c>
      <c r="S33" s="82" t="s">
        <v>2</v>
      </c>
      <c r="T33" s="79" t="s">
        <v>251</v>
      </c>
      <c r="U33" s="70"/>
    </row>
    <row r="34" spans="1:21" s="80" customFormat="1" ht="15.75" customHeight="1">
      <c r="A34" s="70"/>
      <c r="B34" s="204" t="s">
        <v>269</v>
      </c>
      <c r="C34" s="197">
        <f>C33+1</f>
        <v>22</v>
      </c>
      <c r="D34" s="312" t="s">
        <v>158</v>
      </c>
      <c r="E34" s="312"/>
      <c r="F34" s="71"/>
      <c r="G34" s="246"/>
      <c r="H34" s="72" t="s">
        <v>9</v>
      </c>
      <c r="I34" s="72">
        <v>6</v>
      </c>
      <c r="J34" s="73" t="str">
        <f t="shared" si="7"/>
        <v>Carton de 6</v>
      </c>
      <c r="K34" s="81" t="s">
        <v>190</v>
      </c>
      <c r="L34" s="74" t="s">
        <v>297</v>
      </c>
      <c r="M34" s="75">
        <v>9.9</v>
      </c>
      <c r="N34" s="216">
        <f t="shared" si="4"/>
        <v>0.4444444444444445</v>
      </c>
      <c r="O34" s="76">
        <v>5.5</v>
      </c>
      <c r="P34" s="15"/>
      <c r="Q34" s="77">
        <f t="shared" si="5"/>
        <v>33</v>
      </c>
      <c r="R34" s="78">
        <f t="shared" si="6"/>
      </c>
      <c r="S34" s="82" t="s">
        <v>2</v>
      </c>
      <c r="T34" s="79" t="s">
        <v>253</v>
      </c>
      <c r="U34" s="70"/>
    </row>
    <row r="35" spans="1:21" s="80" customFormat="1" ht="15.75" customHeight="1">
      <c r="A35" s="70"/>
      <c r="B35" s="204" t="s">
        <v>269</v>
      </c>
      <c r="C35" s="197">
        <v>23</v>
      </c>
      <c r="D35" s="310" t="s">
        <v>320</v>
      </c>
      <c r="E35" s="310"/>
      <c r="F35" s="71"/>
      <c r="G35" s="245"/>
      <c r="H35" s="72" t="s">
        <v>9</v>
      </c>
      <c r="I35" s="72">
        <v>6</v>
      </c>
      <c r="J35" s="73" t="str">
        <f t="shared" si="7"/>
        <v>Carton de 6</v>
      </c>
      <c r="K35" s="81" t="s">
        <v>321</v>
      </c>
      <c r="L35" s="74" t="s">
        <v>248</v>
      </c>
      <c r="M35" s="75">
        <v>8.95</v>
      </c>
      <c r="N35" s="216">
        <f t="shared" si="4"/>
        <v>0.3642458100558658</v>
      </c>
      <c r="O35" s="76">
        <v>5.69</v>
      </c>
      <c r="P35" s="15"/>
      <c r="Q35" s="77">
        <f t="shared" si="5"/>
        <v>34.14</v>
      </c>
      <c r="R35" s="78">
        <f t="shared" si="6"/>
      </c>
      <c r="S35" s="82" t="s">
        <v>152</v>
      </c>
      <c r="T35" s="79" t="s">
        <v>253</v>
      </c>
      <c r="U35" s="70"/>
    </row>
    <row r="36" spans="1:21" s="80" customFormat="1" ht="15.75" customHeight="1">
      <c r="A36" s="70"/>
      <c r="B36" s="204" t="s">
        <v>269</v>
      </c>
      <c r="C36" s="197">
        <f>C35+1</f>
        <v>24</v>
      </c>
      <c r="D36" s="310" t="s">
        <v>302</v>
      </c>
      <c r="E36" s="310"/>
      <c r="F36" s="71"/>
      <c r="G36" s="245"/>
      <c r="H36" s="72" t="s">
        <v>9</v>
      </c>
      <c r="I36" s="72">
        <v>6</v>
      </c>
      <c r="J36" s="73" t="str">
        <f t="shared" si="7"/>
        <v>Carton de 6</v>
      </c>
      <c r="K36" s="81" t="s">
        <v>322</v>
      </c>
      <c r="L36" s="74" t="s">
        <v>184</v>
      </c>
      <c r="M36" s="75">
        <v>11.95</v>
      </c>
      <c r="N36" s="216">
        <f t="shared" si="4"/>
        <v>0.49874476987447697</v>
      </c>
      <c r="O36" s="76">
        <v>5.99</v>
      </c>
      <c r="P36" s="15"/>
      <c r="Q36" s="77">
        <f t="shared" si="5"/>
        <v>35.94</v>
      </c>
      <c r="R36" s="78">
        <f t="shared" si="6"/>
      </c>
      <c r="S36" s="82" t="s">
        <v>2</v>
      </c>
      <c r="T36" s="79" t="s">
        <v>253</v>
      </c>
      <c r="U36" s="70"/>
    </row>
    <row r="37" spans="1:21" s="80" customFormat="1" ht="15.75" customHeight="1">
      <c r="A37" s="70"/>
      <c r="B37" s="204" t="s">
        <v>269</v>
      </c>
      <c r="C37" s="197">
        <v>25</v>
      </c>
      <c r="D37" s="310" t="s">
        <v>323</v>
      </c>
      <c r="E37" s="310"/>
      <c r="F37" s="71"/>
      <c r="G37" s="245"/>
      <c r="H37" s="72" t="s">
        <v>9</v>
      </c>
      <c r="I37" s="72">
        <v>6</v>
      </c>
      <c r="J37" s="73" t="str">
        <f t="shared" si="7"/>
        <v>Carton de 6</v>
      </c>
      <c r="K37" s="81" t="s">
        <v>324</v>
      </c>
      <c r="L37" s="74" t="s">
        <v>17</v>
      </c>
      <c r="M37" s="75">
        <v>11.95</v>
      </c>
      <c r="N37" s="216">
        <f t="shared" si="4"/>
        <v>0.49874476987447697</v>
      </c>
      <c r="O37" s="76">
        <v>5.99</v>
      </c>
      <c r="P37" s="15"/>
      <c r="Q37" s="77">
        <f t="shared" si="5"/>
        <v>35.94</v>
      </c>
      <c r="R37" s="78">
        <f t="shared" si="6"/>
      </c>
      <c r="S37" s="82" t="s">
        <v>6</v>
      </c>
      <c r="T37" s="79" t="s">
        <v>253</v>
      </c>
      <c r="U37" s="70"/>
    </row>
    <row r="38" spans="1:21" s="80" customFormat="1" ht="15.75" customHeight="1">
      <c r="A38" s="70"/>
      <c r="B38" s="204" t="s">
        <v>269</v>
      </c>
      <c r="C38" s="197">
        <v>26</v>
      </c>
      <c r="D38" s="310" t="s">
        <v>325</v>
      </c>
      <c r="E38" s="310"/>
      <c r="F38" s="71"/>
      <c r="G38" s="245"/>
      <c r="H38" s="72" t="s">
        <v>9</v>
      </c>
      <c r="I38" s="72">
        <v>6</v>
      </c>
      <c r="J38" s="73" t="str">
        <f t="shared" si="7"/>
        <v>Carton de 6</v>
      </c>
      <c r="K38" s="81" t="s">
        <v>156</v>
      </c>
      <c r="L38" s="74" t="s">
        <v>11</v>
      </c>
      <c r="M38" s="75">
        <v>12.95</v>
      </c>
      <c r="N38" s="216">
        <f t="shared" si="4"/>
        <v>0.4602316602316602</v>
      </c>
      <c r="O38" s="76">
        <v>6.99</v>
      </c>
      <c r="P38" s="15"/>
      <c r="Q38" s="77">
        <f t="shared" si="5"/>
        <v>41.94</v>
      </c>
      <c r="R38" s="78">
        <f t="shared" si="6"/>
      </c>
      <c r="S38" s="82" t="s">
        <v>6</v>
      </c>
      <c r="T38" s="79" t="s">
        <v>253</v>
      </c>
      <c r="U38" s="70"/>
    </row>
    <row r="39" spans="1:21" s="80" customFormat="1" ht="15.75" customHeight="1">
      <c r="A39" s="70"/>
      <c r="B39" s="204" t="s">
        <v>269</v>
      </c>
      <c r="C39" s="197">
        <v>27</v>
      </c>
      <c r="D39" s="310" t="s">
        <v>326</v>
      </c>
      <c r="E39" s="310"/>
      <c r="F39" s="71"/>
      <c r="G39" s="245"/>
      <c r="H39" s="72" t="s">
        <v>9</v>
      </c>
      <c r="I39" s="72">
        <v>6</v>
      </c>
      <c r="J39" s="73" t="str">
        <f t="shared" si="7"/>
        <v>Carton de 6</v>
      </c>
      <c r="K39" s="81" t="s">
        <v>327</v>
      </c>
      <c r="L39" s="74" t="s">
        <v>183</v>
      </c>
      <c r="M39" s="75">
        <v>12.95</v>
      </c>
      <c r="N39" s="216">
        <f t="shared" si="4"/>
        <v>0.4602316602316602</v>
      </c>
      <c r="O39" s="76">
        <v>6.99</v>
      </c>
      <c r="P39" s="15"/>
      <c r="Q39" s="77">
        <f t="shared" si="5"/>
        <v>41.94</v>
      </c>
      <c r="R39" s="78">
        <f t="shared" si="6"/>
      </c>
      <c r="S39" s="82" t="s">
        <v>6</v>
      </c>
      <c r="T39" s="79" t="s">
        <v>253</v>
      </c>
      <c r="U39" s="70"/>
    </row>
    <row r="40" spans="1:21" s="80" customFormat="1" ht="15.75" customHeight="1">
      <c r="A40" s="70"/>
      <c r="B40" s="204" t="s">
        <v>269</v>
      </c>
      <c r="C40" s="197">
        <v>28</v>
      </c>
      <c r="D40" s="312" t="s">
        <v>308</v>
      </c>
      <c r="E40" s="312"/>
      <c r="F40" s="71"/>
      <c r="G40" s="245"/>
      <c r="H40" s="72" t="s">
        <v>9</v>
      </c>
      <c r="I40" s="72">
        <v>6</v>
      </c>
      <c r="J40" s="73" t="str">
        <f t="shared" si="7"/>
        <v>Carton de 6</v>
      </c>
      <c r="K40" s="81" t="s">
        <v>196</v>
      </c>
      <c r="L40" s="74" t="s">
        <v>11</v>
      </c>
      <c r="M40" s="75">
        <v>12.95</v>
      </c>
      <c r="N40" s="216">
        <f t="shared" si="4"/>
        <v>0.4602316602316602</v>
      </c>
      <c r="O40" s="76">
        <v>6.99</v>
      </c>
      <c r="P40" s="15"/>
      <c r="Q40" s="77">
        <f t="shared" si="5"/>
        <v>41.94</v>
      </c>
      <c r="R40" s="78">
        <f t="shared" si="6"/>
      </c>
      <c r="S40" s="82" t="s">
        <v>2</v>
      </c>
      <c r="T40" s="89" t="s">
        <v>253</v>
      </c>
      <c r="U40" s="70"/>
    </row>
    <row r="41" spans="1:21" s="80" customFormat="1" ht="15.75" customHeight="1">
      <c r="A41" s="70"/>
      <c r="B41" s="204" t="s">
        <v>269</v>
      </c>
      <c r="C41" s="197">
        <v>29</v>
      </c>
      <c r="D41" s="308" t="s">
        <v>329</v>
      </c>
      <c r="E41" s="308"/>
      <c r="F41" s="71"/>
      <c r="G41" s="248" t="s">
        <v>143</v>
      </c>
      <c r="H41" s="72" t="s">
        <v>9</v>
      </c>
      <c r="I41" s="72">
        <v>6</v>
      </c>
      <c r="J41" s="73" t="str">
        <f t="shared" si="7"/>
        <v>Carton de 6</v>
      </c>
      <c r="K41" s="81" t="s">
        <v>328</v>
      </c>
      <c r="L41" s="74" t="s">
        <v>184</v>
      </c>
      <c r="M41" s="75">
        <v>13.99</v>
      </c>
      <c r="N41" s="216">
        <f t="shared" si="4"/>
        <v>0.5003573981415297</v>
      </c>
      <c r="O41" s="76">
        <v>6.99</v>
      </c>
      <c r="P41" s="15"/>
      <c r="Q41" s="77">
        <f t="shared" si="5"/>
        <v>41.94</v>
      </c>
      <c r="R41" s="78">
        <f t="shared" si="6"/>
      </c>
      <c r="S41" s="82" t="s">
        <v>6</v>
      </c>
      <c r="T41" s="79" t="s">
        <v>253</v>
      </c>
      <c r="U41" s="70"/>
    </row>
    <row r="42" spans="1:21" s="80" customFormat="1" ht="15.75" customHeight="1">
      <c r="A42" s="70"/>
      <c r="B42" s="204" t="s">
        <v>269</v>
      </c>
      <c r="C42" s="197">
        <v>30</v>
      </c>
      <c r="D42" s="151" t="s">
        <v>330</v>
      </c>
      <c r="E42" s="151"/>
      <c r="F42" s="71"/>
      <c r="G42" s="245"/>
      <c r="H42" s="72" t="s">
        <v>9</v>
      </c>
      <c r="I42" s="72">
        <v>6</v>
      </c>
      <c r="J42" s="73" t="str">
        <f t="shared" si="7"/>
        <v>Carton de 6</v>
      </c>
      <c r="K42" s="81" t="s">
        <v>331</v>
      </c>
      <c r="L42" s="74" t="s">
        <v>184</v>
      </c>
      <c r="M42" s="75">
        <v>13.95</v>
      </c>
      <c r="N42" s="216">
        <f t="shared" si="4"/>
        <v>0.4559139784946236</v>
      </c>
      <c r="O42" s="76">
        <v>7.59</v>
      </c>
      <c r="P42" s="15"/>
      <c r="Q42" s="77">
        <f t="shared" si="5"/>
        <v>45.54</v>
      </c>
      <c r="R42" s="78">
        <f t="shared" si="6"/>
      </c>
      <c r="S42" s="87" t="s">
        <v>4</v>
      </c>
      <c r="T42" s="152" t="s">
        <v>253</v>
      </c>
      <c r="U42" s="70"/>
    </row>
    <row r="43" spans="1:21" s="80" customFormat="1" ht="15.75" customHeight="1">
      <c r="A43" s="70"/>
      <c r="B43" s="204" t="s">
        <v>269</v>
      </c>
      <c r="C43" s="197">
        <v>31</v>
      </c>
      <c r="D43" s="310" t="s">
        <v>332</v>
      </c>
      <c r="E43" s="310"/>
      <c r="F43" s="71"/>
      <c r="G43" s="245"/>
      <c r="H43" s="72" t="s">
        <v>9</v>
      </c>
      <c r="I43" s="72">
        <v>6</v>
      </c>
      <c r="J43" s="73" t="str">
        <f t="shared" si="7"/>
        <v>Carton de 6</v>
      </c>
      <c r="K43" s="81" t="s">
        <v>199</v>
      </c>
      <c r="L43" s="74" t="s">
        <v>183</v>
      </c>
      <c r="M43" s="75">
        <v>14.95</v>
      </c>
      <c r="N43" s="216">
        <f t="shared" si="4"/>
        <v>0.46822742474916385</v>
      </c>
      <c r="O43" s="76">
        <v>7.95</v>
      </c>
      <c r="P43" s="15"/>
      <c r="Q43" s="77">
        <f t="shared" si="5"/>
        <v>47.7</v>
      </c>
      <c r="R43" s="78">
        <f t="shared" si="6"/>
      </c>
      <c r="S43" s="82" t="s">
        <v>155</v>
      </c>
      <c r="T43" s="152" t="s">
        <v>253</v>
      </c>
      <c r="U43" s="70"/>
    </row>
    <row r="44" spans="1:21" s="80" customFormat="1" ht="15.75" customHeight="1">
      <c r="A44" s="70"/>
      <c r="B44" s="204" t="s">
        <v>269</v>
      </c>
      <c r="C44" s="197">
        <v>32</v>
      </c>
      <c r="D44" s="310" t="s">
        <v>333</v>
      </c>
      <c r="E44" s="310"/>
      <c r="F44" s="71"/>
      <c r="G44" s="245"/>
      <c r="H44" s="72" t="s">
        <v>9</v>
      </c>
      <c r="I44" s="72">
        <v>6</v>
      </c>
      <c r="J44" s="73" t="str">
        <f t="shared" si="7"/>
        <v>Carton de 6</v>
      </c>
      <c r="K44" s="81" t="s">
        <v>334</v>
      </c>
      <c r="L44" s="74" t="s">
        <v>248</v>
      </c>
      <c r="M44" s="75">
        <v>14.95</v>
      </c>
      <c r="N44" s="216">
        <f t="shared" si="4"/>
        <v>0.46822742474916385</v>
      </c>
      <c r="O44" s="76">
        <v>7.95</v>
      </c>
      <c r="P44" s="15"/>
      <c r="Q44" s="77">
        <f t="shared" si="5"/>
        <v>47.7</v>
      </c>
      <c r="R44" s="78">
        <f t="shared" si="6"/>
      </c>
      <c r="S44" s="82" t="s">
        <v>2</v>
      </c>
      <c r="T44" s="152" t="s">
        <v>253</v>
      </c>
      <c r="U44" s="70"/>
    </row>
    <row r="45" spans="1:21" s="80" customFormat="1" ht="15.75" customHeight="1">
      <c r="A45" s="70"/>
      <c r="B45" s="204" t="s">
        <v>269</v>
      </c>
      <c r="C45" s="197">
        <v>33</v>
      </c>
      <c r="D45" s="310" t="s">
        <v>306</v>
      </c>
      <c r="E45" s="310"/>
      <c r="F45" s="71"/>
      <c r="G45" s="245"/>
      <c r="H45" s="72" t="s">
        <v>9</v>
      </c>
      <c r="I45" s="72">
        <v>6</v>
      </c>
      <c r="J45" s="73" t="str">
        <f t="shared" si="7"/>
        <v>Carton de 6</v>
      </c>
      <c r="K45" s="81" t="s">
        <v>335</v>
      </c>
      <c r="L45" s="74" t="s">
        <v>184</v>
      </c>
      <c r="M45" s="75">
        <v>15.95</v>
      </c>
      <c r="N45" s="216">
        <f aca="true" t="shared" si="8" ref="N45:N50">(M45-O45)/M45</f>
        <v>0.3761755485893417</v>
      </c>
      <c r="O45" s="76">
        <v>9.95</v>
      </c>
      <c r="P45" s="15"/>
      <c r="Q45" s="77">
        <f t="shared" si="5"/>
        <v>59.699999999999996</v>
      </c>
      <c r="R45" s="78">
        <f t="shared" si="6"/>
      </c>
      <c r="S45" s="82" t="s">
        <v>2</v>
      </c>
      <c r="T45" s="152" t="s">
        <v>253</v>
      </c>
      <c r="U45" s="70"/>
    </row>
    <row r="46" spans="1:21" s="80" customFormat="1" ht="15.75" customHeight="1">
      <c r="A46" s="70"/>
      <c r="B46" s="204" t="s">
        <v>269</v>
      </c>
      <c r="C46" s="197">
        <f>C45+1</f>
        <v>34</v>
      </c>
      <c r="D46" s="312" t="s">
        <v>309</v>
      </c>
      <c r="E46" s="312"/>
      <c r="F46" s="71"/>
      <c r="G46" s="245"/>
      <c r="H46" s="72" t="s">
        <v>9</v>
      </c>
      <c r="I46" s="72">
        <v>6</v>
      </c>
      <c r="J46" s="73" t="str">
        <f t="shared" si="7"/>
        <v>Carton de 6</v>
      </c>
      <c r="K46" s="81" t="s">
        <v>336</v>
      </c>
      <c r="L46" s="74" t="s">
        <v>183</v>
      </c>
      <c r="M46" s="75">
        <v>18.9</v>
      </c>
      <c r="N46" s="216">
        <f t="shared" si="8"/>
        <v>0.3703703703703703</v>
      </c>
      <c r="O46" s="76">
        <v>11.9</v>
      </c>
      <c r="P46" s="15"/>
      <c r="Q46" s="77">
        <f t="shared" si="5"/>
        <v>71.4</v>
      </c>
      <c r="R46" s="78">
        <f t="shared" si="6"/>
      </c>
      <c r="S46" s="82" t="s">
        <v>2</v>
      </c>
      <c r="T46" s="79" t="s">
        <v>253</v>
      </c>
      <c r="U46" s="70"/>
    </row>
    <row r="47" spans="1:21" s="80" customFormat="1" ht="15.75" customHeight="1">
      <c r="A47" s="70"/>
      <c r="B47" s="204" t="s">
        <v>269</v>
      </c>
      <c r="C47" s="197">
        <v>35</v>
      </c>
      <c r="D47" s="308" t="s">
        <v>337</v>
      </c>
      <c r="E47" s="308"/>
      <c r="F47" s="71"/>
      <c r="G47" s="245"/>
      <c r="H47" s="72" t="s">
        <v>9</v>
      </c>
      <c r="I47" s="72">
        <v>6</v>
      </c>
      <c r="J47" s="73" t="str">
        <f t="shared" si="7"/>
        <v>Carton de 6</v>
      </c>
      <c r="K47" s="81" t="s">
        <v>146</v>
      </c>
      <c r="L47" s="74" t="s">
        <v>16</v>
      </c>
      <c r="M47" s="75">
        <v>18.9</v>
      </c>
      <c r="N47" s="216">
        <f t="shared" si="8"/>
        <v>0.3703703703703703</v>
      </c>
      <c r="O47" s="76">
        <v>11.9</v>
      </c>
      <c r="P47" s="15"/>
      <c r="Q47" s="77">
        <f t="shared" si="5"/>
        <v>71.4</v>
      </c>
      <c r="R47" s="78">
        <f t="shared" si="6"/>
      </c>
      <c r="S47" s="82" t="s">
        <v>7</v>
      </c>
      <c r="T47" s="79" t="s">
        <v>253</v>
      </c>
      <c r="U47" s="70"/>
    </row>
    <row r="48" spans="1:21" s="80" customFormat="1" ht="15.75" customHeight="1">
      <c r="A48" s="70"/>
      <c r="B48" s="204" t="s">
        <v>269</v>
      </c>
      <c r="C48" s="197">
        <v>36</v>
      </c>
      <c r="D48" s="308" t="s">
        <v>338</v>
      </c>
      <c r="E48" s="308"/>
      <c r="F48" s="71"/>
      <c r="G48" s="248"/>
      <c r="H48" s="72" t="s">
        <v>9</v>
      </c>
      <c r="I48" s="72">
        <v>6</v>
      </c>
      <c r="J48" s="73" t="str">
        <f t="shared" si="7"/>
        <v>Carton de 6</v>
      </c>
      <c r="K48" s="81" t="s">
        <v>339</v>
      </c>
      <c r="L48" s="74" t="s">
        <v>183</v>
      </c>
      <c r="M48" s="75">
        <v>21.9</v>
      </c>
      <c r="N48" s="216">
        <f t="shared" si="8"/>
        <v>0.41095890410958896</v>
      </c>
      <c r="O48" s="76">
        <v>12.9</v>
      </c>
      <c r="P48" s="15"/>
      <c r="Q48" s="77">
        <f t="shared" si="5"/>
        <v>77.4</v>
      </c>
      <c r="R48" s="78">
        <f t="shared" si="6"/>
      </c>
      <c r="S48" s="82" t="s">
        <v>152</v>
      </c>
      <c r="T48" s="79" t="s">
        <v>253</v>
      </c>
      <c r="U48" s="70"/>
    </row>
    <row r="49" spans="1:21" s="80" customFormat="1" ht="15.75" customHeight="1">
      <c r="A49" s="70"/>
      <c r="B49" s="204" t="s">
        <v>269</v>
      </c>
      <c r="C49" s="197">
        <f>C48+1</f>
        <v>37</v>
      </c>
      <c r="D49" s="308" t="s">
        <v>340</v>
      </c>
      <c r="E49" s="308"/>
      <c r="F49" s="71"/>
      <c r="G49" s="247" t="s">
        <v>313</v>
      </c>
      <c r="H49" s="72" t="s">
        <v>9</v>
      </c>
      <c r="I49" s="72">
        <v>6</v>
      </c>
      <c r="J49" s="73" t="str">
        <f t="shared" si="7"/>
        <v>Carton de 6</v>
      </c>
      <c r="K49" s="81" t="s">
        <v>157</v>
      </c>
      <c r="L49" s="74" t="s">
        <v>183</v>
      </c>
      <c r="M49" s="75">
        <v>29.9</v>
      </c>
      <c r="N49" s="216">
        <f t="shared" si="8"/>
        <v>0.3678929765886288</v>
      </c>
      <c r="O49" s="76">
        <v>18.9</v>
      </c>
      <c r="P49" s="15"/>
      <c r="Q49" s="77">
        <f t="shared" si="5"/>
        <v>113.39999999999999</v>
      </c>
      <c r="R49" s="78">
        <f t="shared" si="6"/>
      </c>
      <c r="S49" s="82" t="s">
        <v>152</v>
      </c>
      <c r="T49" s="79" t="s">
        <v>253</v>
      </c>
      <c r="U49" s="70"/>
    </row>
    <row r="50" spans="1:21" s="80" customFormat="1" ht="15.75" customHeight="1">
      <c r="A50" s="70"/>
      <c r="B50" s="204" t="s">
        <v>269</v>
      </c>
      <c r="C50" s="197">
        <v>38</v>
      </c>
      <c r="D50" s="308" t="s">
        <v>255</v>
      </c>
      <c r="E50" s="308"/>
      <c r="F50" s="71"/>
      <c r="G50" s="245"/>
      <c r="H50" s="72" t="s">
        <v>9</v>
      </c>
      <c r="I50" s="72">
        <v>3</v>
      </c>
      <c r="J50" s="73" t="str">
        <f t="shared" si="7"/>
        <v>Carton de 3</v>
      </c>
      <c r="K50" s="81" t="s">
        <v>254</v>
      </c>
      <c r="L50" s="74" t="s">
        <v>183</v>
      </c>
      <c r="M50" s="75">
        <v>55</v>
      </c>
      <c r="N50" s="216">
        <f t="shared" si="8"/>
        <v>0.3290909090909091</v>
      </c>
      <c r="O50" s="76">
        <v>36.9</v>
      </c>
      <c r="P50" s="15"/>
      <c r="Q50" s="77">
        <f t="shared" si="5"/>
        <v>110.69999999999999</v>
      </c>
      <c r="R50" s="78">
        <f t="shared" si="6"/>
      </c>
      <c r="S50" s="82" t="s">
        <v>155</v>
      </c>
      <c r="T50" s="79" t="s">
        <v>253</v>
      </c>
      <c r="U50" s="70"/>
    </row>
    <row r="51" spans="2:20" ht="15.75" customHeight="1">
      <c r="B51" s="104" t="s">
        <v>266</v>
      </c>
      <c r="C51" s="105"/>
      <c r="D51" s="105"/>
      <c r="E51" s="105"/>
      <c r="F51" s="105"/>
      <c r="G51" s="249"/>
      <c r="H51" s="105"/>
      <c r="I51" s="105"/>
      <c r="J51" s="105"/>
      <c r="K51" s="105"/>
      <c r="L51" s="105"/>
      <c r="M51" s="105"/>
      <c r="N51" s="217"/>
      <c r="O51" s="105"/>
      <c r="P51" s="105"/>
      <c r="Q51" s="105"/>
      <c r="R51" s="105"/>
      <c r="S51" s="105"/>
      <c r="T51" s="167"/>
    </row>
    <row r="52" spans="1:21" s="80" customFormat="1" ht="15.75" customHeight="1">
      <c r="A52" s="70"/>
      <c r="B52" s="207" t="s">
        <v>266</v>
      </c>
      <c r="C52" s="198">
        <v>39</v>
      </c>
      <c r="D52" s="291" t="s">
        <v>203</v>
      </c>
      <c r="E52" s="291"/>
      <c r="F52" s="164"/>
      <c r="G52" s="254"/>
      <c r="H52" s="95" t="s">
        <v>9</v>
      </c>
      <c r="I52" s="95">
        <v>6</v>
      </c>
      <c r="J52" s="73" t="str">
        <f t="shared" si="7"/>
        <v>Carton de 6</v>
      </c>
      <c r="K52" s="103" t="s">
        <v>159</v>
      </c>
      <c r="L52" s="162" t="s">
        <v>183</v>
      </c>
      <c r="M52" s="165">
        <v>5.5</v>
      </c>
      <c r="N52" s="218">
        <f>(M52-O52)/M52</f>
        <v>0.4636363636363636</v>
      </c>
      <c r="O52" s="166">
        <v>2.95</v>
      </c>
      <c r="P52" s="29"/>
      <c r="Q52" s="77">
        <f>O52*I52</f>
        <v>17.700000000000003</v>
      </c>
      <c r="R52" s="163">
        <f>IF(P52=0,"",P52*Q52)</f>
      </c>
      <c r="S52" s="161" t="s">
        <v>4</v>
      </c>
      <c r="T52" s="98" t="s">
        <v>256</v>
      </c>
      <c r="U52" s="70"/>
    </row>
    <row r="53" spans="1:21" s="80" customFormat="1" ht="15.75" customHeight="1">
      <c r="A53" s="70"/>
      <c r="B53" s="207" t="s">
        <v>266</v>
      </c>
      <c r="C53" s="199">
        <v>40</v>
      </c>
      <c r="D53" s="312" t="s">
        <v>200</v>
      </c>
      <c r="E53" s="312"/>
      <c r="F53" s="71"/>
      <c r="G53" s="159" t="s">
        <v>197</v>
      </c>
      <c r="H53" s="72" t="s">
        <v>9</v>
      </c>
      <c r="I53" s="72">
        <v>6</v>
      </c>
      <c r="J53" s="73" t="str">
        <f t="shared" si="7"/>
        <v>Carton de 6</v>
      </c>
      <c r="K53" s="81" t="s">
        <v>243</v>
      </c>
      <c r="L53" s="74" t="s">
        <v>248</v>
      </c>
      <c r="M53" s="75">
        <v>7.95</v>
      </c>
      <c r="N53" s="216">
        <f>(M53-O53)/M53</f>
        <v>0.5031446540880503</v>
      </c>
      <c r="O53" s="76">
        <v>3.95</v>
      </c>
      <c r="P53" s="29"/>
      <c r="Q53" s="77">
        <f>O53*I53</f>
        <v>23.700000000000003</v>
      </c>
      <c r="R53" s="163">
        <f>IF(P53=0,"",P53*Q53)</f>
      </c>
      <c r="S53" s="82" t="s">
        <v>5</v>
      </c>
      <c r="T53" s="89" t="s">
        <v>242</v>
      </c>
      <c r="U53" s="70"/>
    </row>
    <row r="54" spans="1:21" s="80" customFormat="1" ht="15.75" customHeight="1">
      <c r="A54" s="70"/>
      <c r="B54" s="207" t="s">
        <v>266</v>
      </c>
      <c r="C54" s="199">
        <v>41</v>
      </c>
      <c r="D54" s="312" t="s">
        <v>201</v>
      </c>
      <c r="E54" s="312"/>
      <c r="F54" s="71"/>
      <c r="G54" s="245"/>
      <c r="H54" s="72" t="s">
        <v>9</v>
      </c>
      <c r="I54" s="72">
        <v>6</v>
      </c>
      <c r="J54" s="73" t="str">
        <f t="shared" si="7"/>
        <v>Carton de 6</v>
      </c>
      <c r="K54" s="81" t="s">
        <v>160</v>
      </c>
      <c r="L54" s="74" t="s">
        <v>183</v>
      </c>
      <c r="M54" s="75">
        <v>9.95</v>
      </c>
      <c r="N54" s="216">
        <f>(M54-O54)/M54</f>
        <v>0.20603015075376876</v>
      </c>
      <c r="O54" s="76">
        <v>7.9</v>
      </c>
      <c r="P54" s="29"/>
      <c r="Q54" s="77">
        <f>O54*I54</f>
        <v>47.400000000000006</v>
      </c>
      <c r="R54" s="163">
        <f>IF(P54=0,"",P54*Q54)</f>
      </c>
      <c r="S54" s="82" t="s">
        <v>6</v>
      </c>
      <c r="T54" s="89" t="s">
        <v>256</v>
      </c>
      <c r="U54" s="70"/>
    </row>
    <row r="55" spans="1:21" s="80" customFormat="1" ht="15.75" customHeight="1">
      <c r="A55" s="70"/>
      <c r="B55" s="207" t="s">
        <v>266</v>
      </c>
      <c r="C55" s="199">
        <v>42</v>
      </c>
      <c r="D55" s="312" t="s">
        <v>202</v>
      </c>
      <c r="E55" s="312"/>
      <c r="F55" s="71"/>
      <c r="G55" s="245"/>
      <c r="H55" s="72" t="s">
        <v>9</v>
      </c>
      <c r="I55" s="72">
        <v>6</v>
      </c>
      <c r="J55" s="73" t="str">
        <f t="shared" si="7"/>
        <v>Carton de 6</v>
      </c>
      <c r="K55" s="81" t="s">
        <v>161</v>
      </c>
      <c r="L55" s="74" t="s">
        <v>297</v>
      </c>
      <c r="M55" s="75">
        <v>12.95</v>
      </c>
      <c r="N55" s="216">
        <f>(M55-O55)/M55</f>
        <v>0.23166023166023167</v>
      </c>
      <c r="O55" s="76">
        <v>9.95</v>
      </c>
      <c r="P55" s="29"/>
      <c r="Q55" s="77">
        <f>O55*I55</f>
        <v>59.699999999999996</v>
      </c>
      <c r="R55" s="163">
        <f>IF(P55=0,"",P55*Q55)</f>
      </c>
      <c r="S55" s="82" t="s">
        <v>6</v>
      </c>
      <c r="T55" s="89" t="s">
        <v>256</v>
      </c>
      <c r="U55" s="70"/>
    </row>
    <row r="56" spans="2:20" ht="15.75" customHeight="1">
      <c r="B56" s="208" t="s">
        <v>267</v>
      </c>
      <c r="C56" s="200">
        <v>43</v>
      </c>
      <c r="D56" s="328" t="s">
        <v>282</v>
      </c>
      <c r="E56" s="328"/>
      <c r="F56" s="99"/>
      <c r="G56" s="250"/>
      <c r="H56" s="95" t="s">
        <v>9</v>
      </c>
      <c r="I56" s="72">
        <v>6</v>
      </c>
      <c r="J56" s="73" t="str">
        <f t="shared" si="7"/>
        <v>Carton de 6</v>
      </c>
      <c r="K56" s="103" t="s">
        <v>341</v>
      </c>
      <c r="L56" s="162" t="s">
        <v>248</v>
      </c>
      <c r="M56" s="85">
        <v>6.95</v>
      </c>
      <c r="N56" s="218">
        <f>(M56-O56)/M56</f>
        <v>0.3525179856115108</v>
      </c>
      <c r="O56" s="97">
        <v>4.5</v>
      </c>
      <c r="P56" s="29"/>
      <c r="Q56" s="77">
        <f>O56*I56</f>
        <v>27</v>
      </c>
      <c r="R56" s="163">
        <f>IF(P56=0,"",P56*Q56)</f>
      </c>
      <c r="S56" s="86" t="s">
        <v>5</v>
      </c>
      <c r="T56" s="98" t="s">
        <v>242</v>
      </c>
    </row>
    <row r="57" spans="2:20" ht="15.75" customHeight="1">
      <c r="B57" s="104" t="s">
        <v>267</v>
      </c>
      <c r="C57" s="105"/>
      <c r="D57" s="105"/>
      <c r="E57" s="105"/>
      <c r="F57" s="105"/>
      <c r="G57" s="249"/>
      <c r="H57" s="105"/>
      <c r="I57" s="105"/>
      <c r="J57" s="105"/>
      <c r="K57" s="105"/>
      <c r="L57" s="105"/>
      <c r="M57" s="105"/>
      <c r="N57" s="217"/>
      <c r="O57" s="105"/>
      <c r="P57" s="105"/>
      <c r="Q57" s="105"/>
      <c r="R57" s="105"/>
      <c r="S57" s="105"/>
      <c r="T57" s="167"/>
    </row>
    <row r="58" spans="2:20" ht="15.75" customHeight="1">
      <c r="B58" s="203" t="s">
        <v>267</v>
      </c>
      <c r="C58" s="201">
        <v>44</v>
      </c>
      <c r="D58" s="312" t="s">
        <v>200</v>
      </c>
      <c r="E58" s="312"/>
      <c r="F58" s="99"/>
      <c r="G58" s="250"/>
      <c r="H58" s="95" t="s">
        <v>9</v>
      </c>
      <c r="I58" s="95">
        <v>6</v>
      </c>
      <c r="J58" s="73" t="str">
        <f>IF(I58&gt;1,"Carton de "&amp;I58,"L'unité")</f>
        <v>Carton de 6</v>
      </c>
      <c r="K58" s="103" t="s">
        <v>162</v>
      </c>
      <c r="L58" s="162" t="s">
        <v>248</v>
      </c>
      <c r="M58" s="85">
        <v>4.95</v>
      </c>
      <c r="N58" s="218">
        <f>(M58-O58)/M58</f>
        <v>0.40404040404040403</v>
      </c>
      <c r="O58" s="97">
        <v>2.95</v>
      </c>
      <c r="P58" s="29"/>
      <c r="Q58" s="77">
        <f>O58*I58</f>
        <v>17.700000000000003</v>
      </c>
      <c r="R58" s="163">
        <f aca="true" t="shared" si="9" ref="R58:R66">IF(P58=0,"",P58*Q58)</f>
      </c>
      <c r="S58" s="161" t="s">
        <v>4</v>
      </c>
      <c r="T58" s="98" t="s">
        <v>242</v>
      </c>
    </row>
    <row r="59" spans="2:20" ht="15.75" customHeight="1">
      <c r="B59" s="203" t="s">
        <v>267</v>
      </c>
      <c r="C59" s="201">
        <v>45</v>
      </c>
      <c r="D59" s="291" t="s">
        <v>203</v>
      </c>
      <c r="E59" s="291"/>
      <c r="F59" s="99"/>
      <c r="G59" s="247" t="s">
        <v>313</v>
      </c>
      <c r="H59" s="95" t="s">
        <v>9</v>
      </c>
      <c r="I59" s="72">
        <v>6</v>
      </c>
      <c r="J59" s="73" t="str">
        <f aca="true" t="shared" si="10" ref="J59:J75">IF(I59&gt;1,"Carton de "&amp;I59,"L'unité")</f>
        <v>Carton de 6</v>
      </c>
      <c r="K59" s="103" t="s">
        <v>163</v>
      </c>
      <c r="L59" s="162" t="s">
        <v>248</v>
      </c>
      <c r="M59" s="85">
        <v>5.95</v>
      </c>
      <c r="N59" s="218">
        <f>(M59-O59)/M59</f>
        <v>0.3949579831932773</v>
      </c>
      <c r="O59" s="97">
        <v>3.6</v>
      </c>
      <c r="P59" s="29"/>
      <c r="Q59" s="77">
        <f>O59*I59</f>
        <v>21.6</v>
      </c>
      <c r="R59" s="163">
        <f t="shared" si="9"/>
      </c>
      <c r="S59" s="82" t="s">
        <v>6</v>
      </c>
      <c r="T59" s="98" t="s">
        <v>242</v>
      </c>
    </row>
    <row r="60" spans="2:20" ht="15.75" customHeight="1">
      <c r="B60" s="203" t="s">
        <v>267</v>
      </c>
      <c r="C60" s="201">
        <v>46</v>
      </c>
      <c r="D60" s="312" t="s">
        <v>342</v>
      </c>
      <c r="E60" s="312"/>
      <c r="F60" s="99"/>
      <c r="G60" s="250"/>
      <c r="H60" s="95" t="s">
        <v>9</v>
      </c>
      <c r="I60" s="95">
        <v>6</v>
      </c>
      <c r="J60" s="73" t="str">
        <f>IF(I60&gt;1,"Carton de "&amp;I60,"L'unité")</f>
        <v>Carton de 6</v>
      </c>
      <c r="K60" s="103" t="s">
        <v>343</v>
      </c>
      <c r="L60" s="162" t="s">
        <v>11</v>
      </c>
      <c r="M60" s="85">
        <v>5.95</v>
      </c>
      <c r="N60" s="218">
        <f aca="true" t="shared" si="11" ref="N60:N66">(M60-O60)/M60</f>
        <v>0.3361344537815126</v>
      </c>
      <c r="O60" s="97">
        <v>3.95</v>
      </c>
      <c r="P60" s="29"/>
      <c r="Q60" s="77">
        <f aca="true" t="shared" si="12" ref="Q60:Q66">O60*I60</f>
        <v>23.700000000000003</v>
      </c>
      <c r="R60" s="163">
        <f t="shared" si="9"/>
      </c>
      <c r="S60" s="161" t="s">
        <v>5</v>
      </c>
      <c r="T60" s="98" t="s">
        <v>251</v>
      </c>
    </row>
    <row r="61" spans="2:20" ht="15.75" customHeight="1">
      <c r="B61" s="203" t="s">
        <v>267</v>
      </c>
      <c r="C61" s="201">
        <f>C60+1</f>
        <v>47</v>
      </c>
      <c r="D61" s="291" t="s">
        <v>205</v>
      </c>
      <c r="E61" s="291"/>
      <c r="F61" s="99"/>
      <c r="G61" s="159" t="s">
        <v>197</v>
      </c>
      <c r="H61" s="95" t="s">
        <v>9</v>
      </c>
      <c r="I61" s="72">
        <v>6</v>
      </c>
      <c r="J61" s="73" t="str">
        <f t="shared" si="10"/>
        <v>Carton de 6</v>
      </c>
      <c r="K61" s="103" t="s">
        <v>249</v>
      </c>
      <c r="L61" s="162" t="s">
        <v>344</v>
      </c>
      <c r="M61" s="85">
        <v>7.95</v>
      </c>
      <c r="N61" s="218">
        <f>(M61-O61)/M61</f>
        <v>0.5031446540880503</v>
      </c>
      <c r="O61" s="97">
        <v>3.95</v>
      </c>
      <c r="P61" s="29"/>
      <c r="Q61" s="77">
        <f t="shared" si="12"/>
        <v>23.700000000000003</v>
      </c>
      <c r="R61" s="163">
        <f t="shared" si="9"/>
      </c>
      <c r="S61" s="82" t="s">
        <v>6</v>
      </c>
      <c r="T61" s="98" t="s">
        <v>251</v>
      </c>
    </row>
    <row r="62" spans="2:20" ht="15.75" customHeight="1">
      <c r="B62" s="203" t="s">
        <v>267</v>
      </c>
      <c r="C62" s="201">
        <f>C61+1</f>
        <v>48</v>
      </c>
      <c r="D62" s="291" t="s">
        <v>204</v>
      </c>
      <c r="E62" s="291"/>
      <c r="F62" s="99"/>
      <c r="G62" s="253" t="s">
        <v>143</v>
      </c>
      <c r="H62" s="95" t="s">
        <v>9</v>
      </c>
      <c r="I62" s="72">
        <v>6</v>
      </c>
      <c r="J62" s="73" t="str">
        <f t="shared" si="10"/>
        <v>Carton de 6</v>
      </c>
      <c r="K62" s="168" t="s">
        <v>206</v>
      </c>
      <c r="L62" s="162" t="s">
        <v>248</v>
      </c>
      <c r="M62" s="85">
        <v>7.95</v>
      </c>
      <c r="N62" s="218">
        <f>(M62-O62)/M62</f>
        <v>0.5031446540880503</v>
      </c>
      <c r="O62" s="97">
        <v>3.95</v>
      </c>
      <c r="P62" s="29"/>
      <c r="Q62" s="77">
        <f t="shared" si="12"/>
        <v>23.700000000000003</v>
      </c>
      <c r="R62" s="163">
        <f t="shared" si="9"/>
      </c>
      <c r="S62" s="86" t="s">
        <v>7</v>
      </c>
      <c r="T62" s="98" t="s">
        <v>251</v>
      </c>
    </row>
    <row r="63" spans="2:20" ht="15.75" customHeight="1">
      <c r="B63" s="203" t="s">
        <v>267</v>
      </c>
      <c r="C63" s="201">
        <v>49</v>
      </c>
      <c r="D63" s="99" t="s">
        <v>273</v>
      </c>
      <c r="E63" s="99"/>
      <c r="F63" s="99"/>
      <c r="G63" s="250"/>
      <c r="H63" s="95" t="s">
        <v>9</v>
      </c>
      <c r="I63" s="72">
        <v>6</v>
      </c>
      <c r="J63" s="73" t="str">
        <f t="shared" si="10"/>
        <v>Carton de 6</v>
      </c>
      <c r="K63" s="103" t="s">
        <v>274</v>
      </c>
      <c r="L63" s="162" t="s">
        <v>11</v>
      </c>
      <c r="M63" s="85">
        <v>8.95</v>
      </c>
      <c r="N63" s="218">
        <f>(M63-O63)/M63</f>
        <v>0.4469273743016759</v>
      </c>
      <c r="O63" s="97">
        <v>4.95</v>
      </c>
      <c r="P63" s="29"/>
      <c r="Q63" s="77">
        <f t="shared" si="12"/>
        <v>29.700000000000003</v>
      </c>
      <c r="R63" s="163">
        <f t="shared" si="9"/>
      </c>
      <c r="S63" s="86" t="s">
        <v>2</v>
      </c>
      <c r="T63" s="98" t="s">
        <v>253</v>
      </c>
    </row>
    <row r="64" spans="2:20" ht="15.75" customHeight="1">
      <c r="B64" s="203" t="s">
        <v>267</v>
      </c>
      <c r="C64" s="201">
        <v>50</v>
      </c>
      <c r="D64" s="99" t="s">
        <v>277</v>
      </c>
      <c r="E64" s="99"/>
      <c r="F64" s="99"/>
      <c r="G64" s="159" t="s">
        <v>197</v>
      </c>
      <c r="H64" s="95" t="s">
        <v>9</v>
      </c>
      <c r="I64" s="72">
        <v>6</v>
      </c>
      <c r="J64" s="73" t="str">
        <f t="shared" si="10"/>
        <v>Carton de 6</v>
      </c>
      <c r="K64" s="103" t="s">
        <v>272</v>
      </c>
      <c r="L64" s="162" t="s">
        <v>184</v>
      </c>
      <c r="M64" s="85">
        <v>9.9</v>
      </c>
      <c r="N64" s="218">
        <f t="shared" si="11"/>
        <v>0.5</v>
      </c>
      <c r="O64" s="97">
        <v>4.95</v>
      </c>
      <c r="P64" s="29"/>
      <c r="Q64" s="77">
        <f t="shared" si="12"/>
        <v>29.700000000000003</v>
      </c>
      <c r="R64" s="163">
        <f t="shared" si="9"/>
      </c>
      <c r="S64" s="86" t="s">
        <v>7</v>
      </c>
      <c r="T64" s="98" t="s">
        <v>251</v>
      </c>
    </row>
    <row r="65" spans="2:20" ht="15.75" customHeight="1">
      <c r="B65" s="203" t="s">
        <v>267</v>
      </c>
      <c r="C65" s="201">
        <v>51</v>
      </c>
      <c r="D65" s="312" t="s">
        <v>210</v>
      </c>
      <c r="E65" s="312"/>
      <c r="F65" s="99"/>
      <c r="G65" s="253"/>
      <c r="H65" s="95" t="s">
        <v>9</v>
      </c>
      <c r="I65" s="72">
        <v>6</v>
      </c>
      <c r="J65" s="73" t="str">
        <f t="shared" si="10"/>
        <v>Carton de 6</v>
      </c>
      <c r="K65" s="103" t="s">
        <v>276</v>
      </c>
      <c r="L65" s="162" t="s">
        <v>184</v>
      </c>
      <c r="M65" s="85">
        <v>9.9</v>
      </c>
      <c r="N65" s="218">
        <f t="shared" si="11"/>
        <v>0.398989898989899</v>
      </c>
      <c r="O65" s="97">
        <v>5.95</v>
      </c>
      <c r="P65" s="29"/>
      <c r="Q65" s="77">
        <f t="shared" si="12"/>
        <v>35.7</v>
      </c>
      <c r="R65" s="163">
        <f t="shared" si="9"/>
      </c>
      <c r="S65" s="86" t="s">
        <v>23</v>
      </c>
      <c r="T65" s="98" t="s">
        <v>251</v>
      </c>
    </row>
    <row r="66" spans="2:20" ht="15.75" customHeight="1">
      <c r="B66" s="203" t="s">
        <v>267</v>
      </c>
      <c r="C66" s="201">
        <v>52</v>
      </c>
      <c r="D66" s="312" t="s">
        <v>201</v>
      </c>
      <c r="E66" s="312"/>
      <c r="F66" s="99"/>
      <c r="G66" s="185" t="s">
        <v>259</v>
      </c>
      <c r="H66" s="95" t="s">
        <v>9</v>
      </c>
      <c r="I66" s="95">
        <v>6</v>
      </c>
      <c r="J66" s="73" t="str">
        <f t="shared" si="10"/>
        <v>Carton de 6</v>
      </c>
      <c r="K66" s="103" t="s">
        <v>275</v>
      </c>
      <c r="L66" s="162" t="s">
        <v>17</v>
      </c>
      <c r="M66" s="85">
        <v>9.9</v>
      </c>
      <c r="N66" s="218">
        <f t="shared" si="11"/>
        <v>0.398989898989899</v>
      </c>
      <c r="O66" s="97">
        <v>5.95</v>
      </c>
      <c r="P66" s="29"/>
      <c r="Q66" s="77">
        <f t="shared" si="12"/>
        <v>35.7</v>
      </c>
      <c r="R66" s="163">
        <f t="shared" si="9"/>
      </c>
      <c r="S66" s="86" t="s">
        <v>6</v>
      </c>
      <c r="T66" s="98" t="s">
        <v>256</v>
      </c>
    </row>
    <row r="67" spans="2:20" ht="15.75" customHeight="1">
      <c r="B67" s="203" t="s">
        <v>267</v>
      </c>
      <c r="C67" s="201">
        <v>53</v>
      </c>
      <c r="D67" s="288" t="s">
        <v>207</v>
      </c>
      <c r="E67" s="288"/>
      <c r="F67" s="99"/>
      <c r="G67" s="250"/>
      <c r="H67" s="95" t="s">
        <v>9</v>
      </c>
      <c r="I67" s="72">
        <v>6</v>
      </c>
      <c r="J67" s="73" t="str">
        <f t="shared" si="10"/>
        <v>Carton de 6</v>
      </c>
      <c r="K67" s="103" t="s">
        <v>156</v>
      </c>
      <c r="L67" s="162" t="s">
        <v>248</v>
      </c>
      <c r="M67" s="85">
        <v>9.95</v>
      </c>
      <c r="N67" s="218">
        <f aca="true" t="shared" si="13" ref="N67:N75">(M67-O67)/M67</f>
        <v>0.40201005025125625</v>
      </c>
      <c r="O67" s="97">
        <v>5.95</v>
      </c>
      <c r="P67" s="29"/>
      <c r="Q67" s="77">
        <f aca="true" t="shared" si="14" ref="Q67:Q75">O67*I67</f>
        <v>35.7</v>
      </c>
      <c r="R67" s="163">
        <f aca="true" t="shared" si="15" ref="R67:R75">IF(P67=0,"",P67*Q67)</f>
      </c>
      <c r="S67" s="86" t="s">
        <v>23</v>
      </c>
      <c r="T67" s="98" t="s">
        <v>251</v>
      </c>
    </row>
    <row r="68" spans="2:20" ht="15.75" customHeight="1">
      <c r="B68" s="203" t="s">
        <v>267</v>
      </c>
      <c r="C68" s="201">
        <v>54</v>
      </c>
      <c r="D68" s="291" t="s">
        <v>345</v>
      </c>
      <c r="E68" s="291"/>
      <c r="F68" s="99"/>
      <c r="G68" s="189" t="s">
        <v>172</v>
      </c>
      <c r="H68" s="95" t="s">
        <v>9</v>
      </c>
      <c r="I68" s="72">
        <v>6</v>
      </c>
      <c r="J68" s="73" t="str">
        <f t="shared" si="10"/>
        <v>Carton de 6</v>
      </c>
      <c r="K68" s="103" t="s">
        <v>249</v>
      </c>
      <c r="L68" s="162" t="s">
        <v>183</v>
      </c>
      <c r="M68" s="85">
        <v>9.95</v>
      </c>
      <c r="N68" s="218">
        <f t="shared" si="13"/>
        <v>0.40201005025125625</v>
      </c>
      <c r="O68" s="97">
        <v>5.95</v>
      </c>
      <c r="P68" s="29"/>
      <c r="Q68" s="77">
        <f t="shared" si="14"/>
        <v>35.7</v>
      </c>
      <c r="R68" s="163">
        <f t="shared" si="15"/>
      </c>
      <c r="S68" s="86" t="s">
        <v>6</v>
      </c>
      <c r="T68" s="98" t="s">
        <v>251</v>
      </c>
    </row>
    <row r="69" spans="2:20" ht="15.75" customHeight="1">
      <c r="B69" s="203" t="s">
        <v>267</v>
      </c>
      <c r="C69" s="201">
        <v>55</v>
      </c>
      <c r="D69" s="99" t="s">
        <v>208</v>
      </c>
      <c r="E69" s="99"/>
      <c r="F69" s="99"/>
      <c r="G69" s="250"/>
      <c r="H69" s="95" t="s">
        <v>9</v>
      </c>
      <c r="I69" s="72">
        <v>6</v>
      </c>
      <c r="J69" s="73" t="str">
        <f t="shared" si="10"/>
        <v>Carton de 6</v>
      </c>
      <c r="K69" s="103" t="s">
        <v>211</v>
      </c>
      <c r="L69" s="162" t="s">
        <v>183</v>
      </c>
      <c r="M69" s="85">
        <v>13.9</v>
      </c>
      <c r="N69" s="218">
        <f>(M69-O69)/M69</f>
        <v>0.5</v>
      </c>
      <c r="O69" s="97">
        <v>6.95</v>
      </c>
      <c r="P69" s="29"/>
      <c r="Q69" s="77">
        <f>O69*I69</f>
        <v>41.7</v>
      </c>
      <c r="R69" s="163">
        <f>IF(P69=0,"",P69*Q69)</f>
      </c>
      <c r="S69" s="86" t="s">
        <v>23</v>
      </c>
      <c r="T69" s="98" t="s">
        <v>251</v>
      </c>
    </row>
    <row r="70" spans="2:20" ht="15.75" customHeight="1">
      <c r="B70" s="203" t="s">
        <v>267</v>
      </c>
      <c r="C70" s="201">
        <v>56</v>
      </c>
      <c r="D70" s="312" t="s">
        <v>202</v>
      </c>
      <c r="E70" s="312"/>
      <c r="F70" s="99"/>
      <c r="G70" s="250"/>
      <c r="H70" s="95" t="s">
        <v>9</v>
      </c>
      <c r="I70" s="72">
        <v>6</v>
      </c>
      <c r="J70" s="73" t="str">
        <f t="shared" si="10"/>
        <v>Carton de 6</v>
      </c>
      <c r="K70" s="81" t="s">
        <v>165</v>
      </c>
      <c r="L70" s="162" t="s">
        <v>11</v>
      </c>
      <c r="M70" s="85">
        <v>13.9</v>
      </c>
      <c r="N70" s="218">
        <f t="shared" si="13"/>
        <v>0.5</v>
      </c>
      <c r="O70" s="97">
        <v>6.95</v>
      </c>
      <c r="P70" s="29"/>
      <c r="Q70" s="77">
        <f t="shared" si="14"/>
        <v>41.7</v>
      </c>
      <c r="R70" s="163">
        <f t="shared" si="15"/>
      </c>
      <c r="S70" s="86" t="s">
        <v>23</v>
      </c>
      <c r="T70" s="98" t="s">
        <v>251</v>
      </c>
    </row>
    <row r="71" spans="2:20" ht="15.75" customHeight="1">
      <c r="B71" s="203" t="s">
        <v>267</v>
      </c>
      <c r="C71" s="201">
        <v>57</v>
      </c>
      <c r="D71" s="288" t="s">
        <v>346</v>
      </c>
      <c r="E71" s="288"/>
      <c r="F71" s="99"/>
      <c r="G71" s="250"/>
      <c r="H71" s="95" t="s">
        <v>9</v>
      </c>
      <c r="I71" s="72">
        <v>6</v>
      </c>
      <c r="J71" s="73" t="str">
        <f t="shared" si="10"/>
        <v>Carton de 6</v>
      </c>
      <c r="K71" s="103" t="s">
        <v>156</v>
      </c>
      <c r="L71" s="162" t="s">
        <v>11</v>
      </c>
      <c r="M71" s="85">
        <v>11.9</v>
      </c>
      <c r="N71" s="218">
        <f>(M71-O71)/M71</f>
        <v>0.41596638655462187</v>
      </c>
      <c r="O71" s="97">
        <v>6.95</v>
      </c>
      <c r="P71" s="29"/>
      <c r="Q71" s="77">
        <f>O71*I71</f>
        <v>41.7</v>
      </c>
      <c r="R71" s="163">
        <f>IF(P71=0,"",P71*Q71)</f>
      </c>
      <c r="S71" s="86" t="s">
        <v>6</v>
      </c>
      <c r="T71" s="98" t="s">
        <v>251</v>
      </c>
    </row>
    <row r="72" spans="2:20" ht="15.75" customHeight="1">
      <c r="B72" s="203" t="s">
        <v>267</v>
      </c>
      <c r="C72" s="201">
        <v>58</v>
      </c>
      <c r="D72" s="288" t="s">
        <v>347</v>
      </c>
      <c r="E72" s="288"/>
      <c r="F72" s="99"/>
      <c r="G72" s="250"/>
      <c r="H72" s="95" t="s">
        <v>9</v>
      </c>
      <c r="I72" s="72">
        <v>6</v>
      </c>
      <c r="J72" s="73" t="str">
        <f t="shared" si="10"/>
        <v>Carton de 6</v>
      </c>
      <c r="K72" s="103" t="s">
        <v>348</v>
      </c>
      <c r="L72" s="162" t="s">
        <v>297</v>
      </c>
      <c r="M72" s="85">
        <v>14.9</v>
      </c>
      <c r="N72" s="218">
        <f>(M72-O72)/M72</f>
        <v>0.3993288590604027</v>
      </c>
      <c r="O72" s="97">
        <v>8.95</v>
      </c>
      <c r="P72" s="29"/>
      <c r="Q72" s="77">
        <f>O72*I72</f>
        <v>53.699999999999996</v>
      </c>
      <c r="R72" s="163">
        <f>IF(P72=0,"",P72*Q72)</f>
      </c>
      <c r="S72" s="86" t="s">
        <v>6</v>
      </c>
      <c r="T72" s="98" t="s">
        <v>253</v>
      </c>
    </row>
    <row r="73" spans="2:20" ht="15.75" customHeight="1">
      <c r="B73" s="203" t="s">
        <v>267</v>
      </c>
      <c r="C73" s="201">
        <v>59</v>
      </c>
      <c r="D73" s="312" t="s">
        <v>209</v>
      </c>
      <c r="E73" s="312"/>
      <c r="F73" s="99"/>
      <c r="G73" s="250"/>
      <c r="H73" s="95" t="s">
        <v>9</v>
      </c>
      <c r="I73" s="95">
        <v>6</v>
      </c>
      <c r="J73" s="73" t="str">
        <f t="shared" si="10"/>
        <v>Carton de 6</v>
      </c>
      <c r="K73" s="81" t="s">
        <v>166</v>
      </c>
      <c r="L73" s="162" t="s">
        <v>184</v>
      </c>
      <c r="M73" s="85">
        <v>19.9</v>
      </c>
      <c r="N73" s="218">
        <f>(M73-O73)/M73</f>
        <v>0.30150753768844213</v>
      </c>
      <c r="O73" s="97">
        <v>13.9</v>
      </c>
      <c r="P73" s="29"/>
      <c r="Q73" s="77">
        <f>O73*I73</f>
        <v>83.4</v>
      </c>
      <c r="R73" s="163">
        <f>IF(P73=0,"",P73*Q73)</f>
      </c>
      <c r="S73" s="86" t="s">
        <v>7</v>
      </c>
      <c r="T73" s="98" t="s">
        <v>253</v>
      </c>
    </row>
    <row r="74" spans="2:20" ht="15.75" customHeight="1">
      <c r="B74" s="203" t="s">
        <v>267</v>
      </c>
      <c r="C74" s="201">
        <v>60</v>
      </c>
      <c r="D74" s="288" t="s">
        <v>349</v>
      </c>
      <c r="E74" s="288"/>
      <c r="F74" s="99"/>
      <c r="G74" s="189" t="s">
        <v>172</v>
      </c>
      <c r="H74" s="95" t="s">
        <v>9</v>
      </c>
      <c r="I74" s="72">
        <v>6</v>
      </c>
      <c r="J74" s="73" t="str">
        <f t="shared" si="10"/>
        <v>Carton de 6</v>
      </c>
      <c r="K74" s="103" t="s">
        <v>350</v>
      </c>
      <c r="L74" s="162" t="s">
        <v>18</v>
      </c>
      <c r="M74" s="85">
        <v>18.9</v>
      </c>
      <c r="N74" s="218">
        <f>(M74-O74)/M74</f>
        <v>0.3703703703703703</v>
      </c>
      <c r="O74" s="97">
        <v>11.9</v>
      </c>
      <c r="P74" s="29"/>
      <c r="Q74" s="77">
        <f>O74*I74</f>
        <v>71.4</v>
      </c>
      <c r="R74" s="163">
        <f>IF(P74=0,"",P74*Q74)</f>
      </c>
      <c r="S74" s="86" t="s">
        <v>5</v>
      </c>
      <c r="T74" s="98" t="s">
        <v>253</v>
      </c>
    </row>
    <row r="75" spans="2:20" ht="15.75" customHeight="1">
      <c r="B75" s="203" t="s">
        <v>267</v>
      </c>
      <c r="C75" s="201">
        <v>61</v>
      </c>
      <c r="D75" s="288" t="s">
        <v>351</v>
      </c>
      <c r="E75" s="288"/>
      <c r="F75" s="99"/>
      <c r="G75" s="253"/>
      <c r="H75" s="95" t="s">
        <v>9</v>
      </c>
      <c r="I75" s="72">
        <v>6</v>
      </c>
      <c r="J75" s="73" t="str">
        <f t="shared" si="10"/>
        <v>Carton de 6</v>
      </c>
      <c r="K75" s="103" t="s">
        <v>157</v>
      </c>
      <c r="L75" s="162" t="s">
        <v>177</v>
      </c>
      <c r="M75" s="85">
        <v>25</v>
      </c>
      <c r="N75" s="218">
        <f t="shared" si="13"/>
        <v>0.322</v>
      </c>
      <c r="O75" s="97">
        <v>16.95</v>
      </c>
      <c r="P75" s="29"/>
      <c r="Q75" s="77">
        <f t="shared" si="14"/>
        <v>101.69999999999999</v>
      </c>
      <c r="R75" s="163">
        <f t="shared" si="15"/>
      </c>
      <c r="S75" s="86" t="s">
        <v>6</v>
      </c>
      <c r="T75" s="98" t="s">
        <v>253</v>
      </c>
    </row>
    <row r="76" spans="2:20" ht="15.75" customHeight="1">
      <c r="B76" s="104" t="s">
        <v>352</v>
      </c>
      <c r="C76" s="105"/>
      <c r="D76" s="105"/>
      <c r="E76" s="105"/>
      <c r="F76" s="105"/>
      <c r="G76" s="249"/>
      <c r="H76" s="105"/>
      <c r="I76" s="105"/>
      <c r="J76" s="105"/>
      <c r="K76" s="105"/>
      <c r="L76" s="105"/>
      <c r="M76" s="105"/>
      <c r="N76" s="217"/>
      <c r="O76" s="105"/>
      <c r="P76" s="105"/>
      <c r="Q76" s="105"/>
      <c r="R76" s="105"/>
      <c r="S76" s="105"/>
      <c r="T76" s="167"/>
    </row>
    <row r="77" spans="1:21" s="80" customFormat="1" ht="15.75" customHeight="1">
      <c r="A77" s="70"/>
      <c r="B77" s="207" t="s">
        <v>352</v>
      </c>
      <c r="C77" s="198">
        <f>C75+1</f>
        <v>62</v>
      </c>
      <c r="D77" s="291" t="s">
        <v>353</v>
      </c>
      <c r="E77" s="291"/>
      <c r="F77" s="164"/>
      <c r="G77" s="254"/>
      <c r="H77" s="95" t="s">
        <v>9</v>
      </c>
      <c r="I77" s="95">
        <v>6</v>
      </c>
      <c r="J77" s="73" t="str">
        <f t="shared" si="7"/>
        <v>Carton de 6</v>
      </c>
      <c r="K77" s="103" t="s">
        <v>354</v>
      </c>
      <c r="L77" s="162" t="s">
        <v>297</v>
      </c>
      <c r="M77" s="165">
        <v>4.9</v>
      </c>
      <c r="N77" s="218">
        <f>(M77-O77)/M77</f>
        <v>0.28571428571428575</v>
      </c>
      <c r="O77" s="166">
        <v>3.5</v>
      </c>
      <c r="P77" s="29"/>
      <c r="Q77" s="77">
        <f aca="true" t="shared" si="16" ref="Q77:Q85">O77*I77</f>
        <v>21</v>
      </c>
      <c r="R77" s="163">
        <f aca="true" t="shared" si="17" ref="R77:R85">IF(P77=0,"",P77*Q77)</f>
      </c>
      <c r="S77" s="161" t="s">
        <v>5</v>
      </c>
      <c r="T77" s="98" t="s">
        <v>256</v>
      </c>
      <c r="U77" s="70"/>
    </row>
    <row r="78" spans="2:20" ht="15.75" customHeight="1">
      <c r="B78" s="202" t="s">
        <v>352</v>
      </c>
      <c r="C78" s="201">
        <f aca="true" t="shared" si="18" ref="C78:C85">C77+1</f>
        <v>63</v>
      </c>
      <c r="D78" s="288" t="s">
        <v>355</v>
      </c>
      <c r="E78" s="288"/>
      <c r="F78" s="99"/>
      <c r="G78" s="250"/>
      <c r="H78" s="95" t="s">
        <v>9</v>
      </c>
      <c r="I78" s="72">
        <v>6</v>
      </c>
      <c r="J78" s="73" t="str">
        <f t="shared" si="7"/>
        <v>Carton de 6</v>
      </c>
      <c r="K78" s="103" t="s">
        <v>220</v>
      </c>
      <c r="L78" s="162" t="s">
        <v>184</v>
      </c>
      <c r="M78" s="85">
        <v>7.95</v>
      </c>
      <c r="N78" s="218">
        <f aca="true" t="shared" si="19" ref="N78:N84">(M78-O78)/M78</f>
        <v>0.5031446540880503</v>
      </c>
      <c r="O78" s="97">
        <v>3.95</v>
      </c>
      <c r="P78" s="29"/>
      <c r="Q78" s="77">
        <f t="shared" si="16"/>
        <v>23.700000000000003</v>
      </c>
      <c r="R78" s="163">
        <f t="shared" si="17"/>
      </c>
      <c r="S78" s="86" t="s">
        <v>2</v>
      </c>
      <c r="T78" s="98" t="s">
        <v>253</v>
      </c>
    </row>
    <row r="79" spans="2:20" ht="15.75" customHeight="1">
      <c r="B79" s="202" t="s">
        <v>352</v>
      </c>
      <c r="C79" s="201">
        <f t="shared" si="18"/>
        <v>64</v>
      </c>
      <c r="D79" s="99" t="s">
        <v>218</v>
      </c>
      <c r="E79" s="99"/>
      <c r="F79" s="99"/>
      <c r="G79" s="253" t="s">
        <v>143</v>
      </c>
      <c r="H79" s="95" t="s">
        <v>9</v>
      </c>
      <c r="I79" s="72">
        <v>6</v>
      </c>
      <c r="J79" s="73" t="str">
        <f t="shared" si="7"/>
        <v>Carton de 6</v>
      </c>
      <c r="K79" s="103" t="s">
        <v>170</v>
      </c>
      <c r="L79" s="162" t="s">
        <v>248</v>
      </c>
      <c r="M79" s="85">
        <v>7.95</v>
      </c>
      <c r="N79" s="218">
        <f t="shared" si="19"/>
        <v>0.5031446540880503</v>
      </c>
      <c r="O79" s="97">
        <v>3.95</v>
      </c>
      <c r="P79" s="29"/>
      <c r="Q79" s="77">
        <f t="shared" si="16"/>
        <v>23.700000000000003</v>
      </c>
      <c r="R79" s="163">
        <f t="shared" si="17"/>
      </c>
      <c r="S79" s="86" t="s">
        <v>6</v>
      </c>
      <c r="T79" s="98" t="s">
        <v>253</v>
      </c>
    </row>
    <row r="80" spans="2:20" ht="15.75" customHeight="1">
      <c r="B80" s="202" t="s">
        <v>352</v>
      </c>
      <c r="C80" s="201">
        <f t="shared" si="18"/>
        <v>65</v>
      </c>
      <c r="D80" s="99" t="s">
        <v>217</v>
      </c>
      <c r="E80" s="99"/>
      <c r="F80" s="99"/>
      <c r="G80" s="250"/>
      <c r="H80" s="95" t="s">
        <v>9</v>
      </c>
      <c r="I80" s="72">
        <v>6</v>
      </c>
      <c r="J80" s="73" t="str">
        <f t="shared" si="7"/>
        <v>Carton de 6</v>
      </c>
      <c r="K80" s="103" t="s">
        <v>151</v>
      </c>
      <c r="L80" s="162" t="s">
        <v>184</v>
      </c>
      <c r="M80" s="85">
        <v>7.95</v>
      </c>
      <c r="N80" s="218">
        <f t="shared" si="19"/>
        <v>0.5031446540880503</v>
      </c>
      <c r="O80" s="97">
        <v>3.95</v>
      </c>
      <c r="P80" s="29"/>
      <c r="Q80" s="77">
        <f t="shared" si="16"/>
        <v>23.700000000000003</v>
      </c>
      <c r="R80" s="163">
        <f t="shared" si="17"/>
      </c>
      <c r="S80" s="86" t="s">
        <v>2</v>
      </c>
      <c r="T80" s="98" t="s">
        <v>253</v>
      </c>
    </row>
    <row r="81" spans="2:20" ht="15.75" customHeight="1">
      <c r="B81" s="202" t="s">
        <v>352</v>
      </c>
      <c r="C81" s="201">
        <f t="shared" si="18"/>
        <v>66</v>
      </c>
      <c r="D81" s="99" t="s">
        <v>358</v>
      </c>
      <c r="E81" s="99"/>
      <c r="F81" s="99"/>
      <c r="G81" s="263" t="s">
        <v>356</v>
      </c>
      <c r="H81" s="95" t="s">
        <v>9</v>
      </c>
      <c r="I81" s="72">
        <v>6</v>
      </c>
      <c r="J81" s="73" t="str">
        <f t="shared" si="7"/>
        <v>Carton de 6</v>
      </c>
      <c r="K81" s="103" t="s">
        <v>357</v>
      </c>
      <c r="L81" s="162" t="s">
        <v>297</v>
      </c>
      <c r="M81" s="85">
        <v>8.9</v>
      </c>
      <c r="N81" s="218">
        <f t="shared" si="19"/>
        <v>0.3820224719101124</v>
      </c>
      <c r="O81" s="97">
        <v>5.5</v>
      </c>
      <c r="P81" s="29"/>
      <c r="Q81" s="77">
        <f t="shared" si="16"/>
        <v>33</v>
      </c>
      <c r="R81" s="163">
        <f t="shared" si="17"/>
      </c>
      <c r="S81" s="86" t="s">
        <v>2</v>
      </c>
      <c r="T81" s="98" t="s">
        <v>253</v>
      </c>
    </row>
    <row r="82" spans="2:20" ht="15.75" customHeight="1">
      <c r="B82" s="202" t="s">
        <v>352</v>
      </c>
      <c r="C82" s="201">
        <f t="shared" si="18"/>
        <v>67</v>
      </c>
      <c r="D82" s="288" t="s">
        <v>359</v>
      </c>
      <c r="E82" s="288"/>
      <c r="F82" s="99"/>
      <c r="G82" s="250"/>
      <c r="H82" s="95" t="s">
        <v>9</v>
      </c>
      <c r="I82" s="72">
        <v>6</v>
      </c>
      <c r="J82" s="73" t="str">
        <f t="shared" si="7"/>
        <v>Carton de 6</v>
      </c>
      <c r="K82" s="103" t="s">
        <v>361</v>
      </c>
      <c r="L82" s="162" t="s">
        <v>183</v>
      </c>
      <c r="M82" s="85">
        <v>8.9</v>
      </c>
      <c r="N82" s="218">
        <f t="shared" si="19"/>
        <v>0.44382022471910115</v>
      </c>
      <c r="O82" s="97">
        <v>4.95</v>
      </c>
      <c r="P82" s="29"/>
      <c r="Q82" s="77">
        <f t="shared" si="16"/>
        <v>29.700000000000003</v>
      </c>
      <c r="R82" s="163">
        <f t="shared" si="17"/>
      </c>
      <c r="S82" s="86" t="s">
        <v>2</v>
      </c>
      <c r="T82" s="89" t="s">
        <v>251</v>
      </c>
    </row>
    <row r="83" spans="2:20" ht="15.75" customHeight="1">
      <c r="B83" s="202" t="s">
        <v>352</v>
      </c>
      <c r="C83" s="201">
        <f t="shared" si="18"/>
        <v>68</v>
      </c>
      <c r="D83" s="288" t="s">
        <v>360</v>
      </c>
      <c r="E83" s="288"/>
      <c r="F83" s="99"/>
      <c r="G83" s="250"/>
      <c r="H83" s="95" t="s">
        <v>9</v>
      </c>
      <c r="I83" s="72">
        <v>6</v>
      </c>
      <c r="J83" s="73" t="str">
        <f t="shared" si="7"/>
        <v>Carton de 6</v>
      </c>
      <c r="K83" s="103" t="s">
        <v>168</v>
      </c>
      <c r="L83" s="162" t="s">
        <v>11</v>
      </c>
      <c r="M83" s="85">
        <v>11.9</v>
      </c>
      <c r="N83" s="218">
        <f t="shared" si="19"/>
        <v>0.5</v>
      </c>
      <c r="O83" s="97">
        <v>5.95</v>
      </c>
      <c r="P83" s="29"/>
      <c r="Q83" s="77">
        <f t="shared" si="16"/>
        <v>35.7</v>
      </c>
      <c r="R83" s="163">
        <f t="shared" si="17"/>
      </c>
      <c r="S83" s="86" t="s">
        <v>6</v>
      </c>
      <c r="T83" s="98" t="s">
        <v>253</v>
      </c>
    </row>
    <row r="84" spans="2:20" ht="15.75" customHeight="1">
      <c r="B84" s="202" t="s">
        <v>281</v>
      </c>
      <c r="C84" s="201">
        <f t="shared" si="18"/>
        <v>69</v>
      </c>
      <c r="D84" s="288" t="s">
        <v>362</v>
      </c>
      <c r="E84" s="288"/>
      <c r="F84" s="99"/>
      <c r="G84" s="250"/>
      <c r="H84" s="95" t="s">
        <v>9</v>
      </c>
      <c r="I84" s="72">
        <v>6</v>
      </c>
      <c r="J84" s="73" t="str">
        <f t="shared" si="7"/>
        <v>Carton de 6</v>
      </c>
      <c r="K84" s="103" t="s">
        <v>283</v>
      </c>
      <c r="L84" s="162" t="s">
        <v>184</v>
      </c>
      <c r="M84" s="85">
        <v>7.9</v>
      </c>
      <c r="N84" s="218">
        <f t="shared" si="19"/>
        <v>0.37341772151898733</v>
      </c>
      <c r="O84" s="97">
        <v>4.95</v>
      </c>
      <c r="P84" s="29"/>
      <c r="Q84" s="77">
        <f t="shared" si="16"/>
        <v>29.700000000000003</v>
      </c>
      <c r="R84" s="163">
        <f t="shared" si="17"/>
      </c>
      <c r="S84" s="86" t="s">
        <v>6</v>
      </c>
      <c r="T84" s="98" t="s">
        <v>253</v>
      </c>
    </row>
    <row r="85" spans="2:20" ht="15.75" customHeight="1">
      <c r="B85" s="202" t="s">
        <v>281</v>
      </c>
      <c r="C85" s="201">
        <f t="shared" si="18"/>
        <v>70</v>
      </c>
      <c r="D85" s="288" t="s">
        <v>219</v>
      </c>
      <c r="E85" s="288"/>
      <c r="F85" s="99"/>
      <c r="G85" s="250"/>
      <c r="H85" s="95" t="s">
        <v>9</v>
      </c>
      <c r="I85" s="72">
        <v>6</v>
      </c>
      <c r="J85" s="73" t="str">
        <f>IF(I85&gt;1,"Carton de "&amp;I85,"L'unité")</f>
        <v>Carton de 6</v>
      </c>
      <c r="K85" s="81" t="s">
        <v>221</v>
      </c>
      <c r="L85" s="162" t="s">
        <v>17</v>
      </c>
      <c r="M85" s="85">
        <v>9.9</v>
      </c>
      <c r="N85" s="218">
        <f>(M85-O85)/M85</f>
        <v>0.3434343434343435</v>
      </c>
      <c r="O85" s="97">
        <v>6.5</v>
      </c>
      <c r="P85" s="29"/>
      <c r="Q85" s="77">
        <f t="shared" si="16"/>
        <v>39</v>
      </c>
      <c r="R85" s="163">
        <f t="shared" si="17"/>
      </c>
      <c r="S85" s="86" t="s">
        <v>4</v>
      </c>
      <c r="T85" s="98" t="s">
        <v>253</v>
      </c>
    </row>
    <row r="86" spans="2:20" ht="15.75" customHeight="1">
      <c r="B86" s="104" t="s">
        <v>270</v>
      </c>
      <c r="C86" s="105"/>
      <c r="D86" s="105"/>
      <c r="E86" s="105"/>
      <c r="F86" s="105"/>
      <c r="G86" s="249"/>
      <c r="H86" s="105"/>
      <c r="I86" s="105"/>
      <c r="J86" s="105"/>
      <c r="K86" s="105"/>
      <c r="L86" s="105"/>
      <c r="M86" s="105"/>
      <c r="N86" s="217"/>
      <c r="O86" s="105"/>
      <c r="P86" s="105"/>
      <c r="Q86" s="105"/>
      <c r="R86" s="105"/>
      <c r="S86" s="105"/>
      <c r="T86" s="167"/>
    </row>
    <row r="87" spans="2:20" ht="15.75" customHeight="1">
      <c r="B87" s="206" t="s">
        <v>270</v>
      </c>
      <c r="C87" s="195">
        <f>C85+1</f>
        <v>71</v>
      </c>
      <c r="D87" s="288" t="s">
        <v>58</v>
      </c>
      <c r="E87" s="288"/>
      <c r="F87" s="180"/>
      <c r="G87" s="250"/>
      <c r="H87" s="95" t="s">
        <v>9</v>
      </c>
      <c r="I87" s="72">
        <v>6</v>
      </c>
      <c r="J87" s="73" t="str">
        <f t="shared" si="7"/>
        <v>Carton de 6</v>
      </c>
      <c r="K87" s="103" t="s">
        <v>226</v>
      </c>
      <c r="L87" s="162" t="s">
        <v>248</v>
      </c>
      <c r="M87" s="85">
        <v>3.95</v>
      </c>
      <c r="N87" s="218">
        <f aca="true" t="shared" si="20" ref="N87:N92">(M87-O87)/M87</f>
        <v>0.2531645569620253</v>
      </c>
      <c r="O87" s="97">
        <v>2.95</v>
      </c>
      <c r="P87" s="29"/>
      <c r="Q87" s="77">
        <f aca="true" t="shared" si="21" ref="Q87:Q92">O87*I87</f>
        <v>17.700000000000003</v>
      </c>
      <c r="R87" s="163">
        <f aca="true" t="shared" si="22" ref="R87:R92">IF(P87=0,"",P87*Q87)</f>
      </c>
      <c r="S87" s="86" t="s">
        <v>5</v>
      </c>
      <c r="T87" s="89" t="s">
        <v>256</v>
      </c>
    </row>
    <row r="88" spans="2:20" ht="15.75" customHeight="1">
      <c r="B88" s="206" t="s">
        <v>270</v>
      </c>
      <c r="C88" s="195">
        <f>C87+1</f>
        <v>72</v>
      </c>
      <c r="D88" s="288" t="s">
        <v>257</v>
      </c>
      <c r="E88" s="288"/>
      <c r="F88" s="90"/>
      <c r="G88" s="187" t="s">
        <v>172</v>
      </c>
      <c r="H88" s="95" t="s">
        <v>9</v>
      </c>
      <c r="I88" s="72">
        <v>6</v>
      </c>
      <c r="J88" s="73" t="str">
        <f t="shared" si="7"/>
        <v>Carton de 6</v>
      </c>
      <c r="K88" s="103" t="s">
        <v>145</v>
      </c>
      <c r="L88" s="162" t="s">
        <v>248</v>
      </c>
      <c r="M88" s="85">
        <v>7.95</v>
      </c>
      <c r="N88" s="218">
        <f t="shared" si="20"/>
        <v>0.5031446540880503</v>
      </c>
      <c r="O88" s="97">
        <v>3.95</v>
      </c>
      <c r="P88" s="29"/>
      <c r="Q88" s="77">
        <f t="shared" si="21"/>
        <v>23.700000000000003</v>
      </c>
      <c r="R88" s="163">
        <f t="shared" si="22"/>
      </c>
      <c r="S88" s="86" t="s">
        <v>5</v>
      </c>
      <c r="T88" s="89" t="s">
        <v>256</v>
      </c>
    </row>
    <row r="89" spans="2:20" ht="15.75" customHeight="1">
      <c r="B89" s="206" t="s">
        <v>270</v>
      </c>
      <c r="C89" s="195">
        <f>C88+1</f>
        <v>73</v>
      </c>
      <c r="D89" s="288" t="s">
        <v>222</v>
      </c>
      <c r="E89" s="288"/>
      <c r="F89" s="90"/>
      <c r="G89" s="246"/>
      <c r="H89" s="95" t="s">
        <v>9</v>
      </c>
      <c r="I89" s="72">
        <v>6</v>
      </c>
      <c r="J89" s="73" t="str">
        <f t="shared" si="7"/>
        <v>Carton de 6</v>
      </c>
      <c r="K89" s="103" t="s">
        <v>375</v>
      </c>
      <c r="L89" s="184"/>
      <c r="M89" s="85">
        <v>5.9</v>
      </c>
      <c r="N89" s="218">
        <f t="shared" si="20"/>
        <v>0.3305084745762712</v>
      </c>
      <c r="O89" s="97">
        <v>3.95</v>
      </c>
      <c r="P89" s="29"/>
      <c r="Q89" s="77">
        <f t="shared" si="21"/>
        <v>23.700000000000003</v>
      </c>
      <c r="R89" s="163">
        <f t="shared" si="22"/>
      </c>
      <c r="S89" s="86" t="s">
        <v>4</v>
      </c>
      <c r="T89" s="89" t="s">
        <v>242</v>
      </c>
    </row>
    <row r="90" spans="2:20" ht="15.75" customHeight="1">
      <c r="B90" s="206" t="s">
        <v>270</v>
      </c>
      <c r="C90" s="195">
        <f>C89+1</f>
        <v>74</v>
      </c>
      <c r="D90" s="288" t="s">
        <v>223</v>
      </c>
      <c r="E90" s="288"/>
      <c r="F90" s="99"/>
      <c r="G90" s="250"/>
      <c r="H90" s="95" t="s">
        <v>9</v>
      </c>
      <c r="I90" s="72">
        <v>6</v>
      </c>
      <c r="J90" s="73" t="str">
        <f t="shared" si="7"/>
        <v>Carton de 6</v>
      </c>
      <c r="K90" s="103" t="s">
        <v>167</v>
      </c>
      <c r="L90" s="162" t="s">
        <v>16</v>
      </c>
      <c r="M90" s="85">
        <v>8.9</v>
      </c>
      <c r="N90" s="218">
        <f t="shared" si="20"/>
        <v>0.21910112359550563</v>
      </c>
      <c r="O90" s="97">
        <v>6.95</v>
      </c>
      <c r="P90" s="29"/>
      <c r="Q90" s="77">
        <f t="shared" si="21"/>
        <v>41.7</v>
      </c>
      <c r="R90" s="163">
        <f t="shared" si="22"/>
      </c>
      <c r="S90" s="86" t="s">
        <v>2</v>
      </c>
      <c r="T90" s="98" t="s">
        <v>242</v>
      </c>
    </row>
    <row r="91" spans="2:20" ht="15.75" customHeight="1">
      <c r="B91" s="206" t="s">
        <v>270</v>
      </c>
      <c r="C91" s="195">
        <f>C90+1</f>
        <v>75</v>
      </c>
      <c r="D91" s="288" t="s">
        <v>224</v>
      </c>
      <c r="E91" s="288"/>
      <c r="F91" s="99"/>
      <c r="G91" s="187" t="s">
        <v>172</v>
      </c>
      <c r="H91" s="95" t="s">
        <v>9</v>
      </c>
      <c r="I91" s="72">
        <v>6</v>
      </c>
      <c r="J91" s="73" t="str">
        <f t="shared" si="7"/>
        <v>Carton de 6</v>
      </c>
      <c r="K91" s="103" t="s">
        <v>225</v>
      </c>
      <c r="L91" s="162" t="s">
        <v>11</v>
      </c>
      <c r="M91" s="85">
        <v>11.9</v>
      </c>
      <c r="N91" s="218">
        <f t="shared" si="20"/>
        <v>0.3319327731092437</v>
      </c>
      <c r="O91" s="97">
        <v>7.95</v>
      </c>
      <c r="P91" s="29"/>
      <c r="Q91" s="77">
        <f t="shared" si="21"/>
        <v>47.7</v>
      </c>
      <c r="R91" s="163">
        <f t="shared" si="22"/>
      </c>
      <c r="S91" s="86" t="s">
        <v>4</v>
      </c>
      <c r="T91" s="98" t="s">
        <v>256</v>
      </c>
    </row>
    <row r="92" spans="2:20" ht="15.75" customHeight="1">
      <c r="B92" s="206" t="s">
        <v>270</v>
      </c>
      <c r="C92" s="195">
        <f>C91+1</f>
        <v>76</v>
      </c>
      <c r="D92" s="90" t="s">
        <v>258</v>
      </c>
      <c r="E92" s="90"/>
      <c r="F92" s="99"/>
      <c r="G92" s="250"/>
      <c r="H92" s="95" t="s">
        <v>9</v>
      </c>
      <c r="I92" s="72">
        <v>6</v>
      </c>
      <c r="J92" s="73" t="str">
        <f t="shared" si="7"/>
        <v>Carton de 6</v>
      </c>
      <c r="K92" s="103" t="s">
        <v>167</v>
      </c>
      <c r="L92" s="162" t="s">
        <v>17</v>
      </c>
      <c r="M92" s="85">
        <v>17.9</v>
      </c>
      <c r="N92" s="218">
        <f t="shared" si="20"/>
        <v>0.3351955307262569</v>
      </c>
      <c r="O92" s="97">
        <v>11.9</v>
      </c>
      <c r="P92" s="29"/>
      <c r="Q92" s="77">
        <f t="shared" si="21"/>
        <v>71.4</v>
      </c>
      <c r="R92" s="163">
        <f t="shared" si="22"/>
      </c>
      <c r="S92" s="86" t="s">
        <v>23</v>
      </c>
      <c r="T92" s="98" t="s">
        <v>242</v>
      </c>
    </row>
    <row r="93" spans="2:20" ht="15.75" customHeight="1">
      <c r="B93" s="104" t="s">
        <v>271</v>
      </c>
      <c r="C93" s="100"/>
      <c r="D93" s="100"/>
      <c r="E93" s="100"/>
      <c r="F93" s="100"/>
      <c r="G93" s="251"/>
      <c r="H93" s="92"/>
      <c r="I93" s="92"/>
      <c r="J93" s="92"/>
      <c r="K93" s="92"/>
      <c r="L93" s="92"/>
      <c r="M93" s="101"/>
      <c r="N93" s="219"/>
      <c r="O93" s="106"/>
      <c r="P93" s="107"/>
      <c r="Q93" s="107"/>
      <c r="R93" s="108"/>
      <c r="S93" s="102"/>
      <c r="T93" s="109"/>
    </row>
    <row r="94" spans="1:21" s="80" customFormat="1" ht="15.75" customHeight="1">
      <c r="A94" s="70"/>
      <c r="B94" s="208" t="str">
        <f>B93</f>
        <v> BORDEAUX – ROUGE</v>
      </c>
      <c r="C94" s="212">
        <f>C92+1</f>
        <v>77</v>
      </c>
      <c r="D94" s="242" t="s">
        <v>376</v>
      </c>
      <c r="E94" s="242"/>
      <c r="F94" s="71"/>
      <c r="G94" s="245"/>
      <c r="H94" s="72" t="s">
        <v>9</v>
      </c>
      <c r="I94" s="72">
        <v>6</v>
      </c>
      <c r="J94" s="73" t="str">
        <f t="shared" si="7"/>
        <v>Carton de 6</v>
      </c>
      <c r="K94" s="81" t="s">
        <v>377</v>
      </c>
      <c r="L94" s="74" t="s">
        <v>248</v>
      </c>
      <c r="M94" s="75">
        <v>5.95</v>
      </c>
      <c r="N94" s="216">
        <f>(M94-O94)/M94</f>
        <v>0.3361344537815126</v>
      </c>
      <c r="O94" s="267">
        <v>3.95</v>
      </c>
      <c r="P94" s="15"/>
      <c r="Q94" s="77">
        <f aca="true" t="shared" si="23" ref="Q94:Q105">O94*I94</f>
        <v>23.700000000000003</v>
      </c>
      <c r="R94" s="78">
        <f>IF(P94=0,"",P94*Q94)</f>
      </c>
      <c r="S94" s="87" t="s">
        <v>378</v>
      </c>
      <c r="T94" s="152" t="s">
        <v>256</v>
      </c>
      <c r="U94" s="70"/>
    </row>
    <row r="95" spans="2:20" ht="15.75" customHeight="1">
      <c r="B95" s="202" t="s">
        <v>271</v>
      </c>
      <c r="C95" s="196">
        <f>C94+1</f>
        <v>78</v>
      </c>
      <c r="D95" s="288" t="s">
        <v>59</v>
      </c>
      <c r="E95" s="288"/>
      <c r="F95" s="90"/>
      <c r="G95" s="252"/>
      <c r="H95" s="72" t="s">
        <v>9</v>
      </c>
      <c r="I95" s="72">
        <v>6</v>
      </c>
      <c r="J95" s="73" t="str">
        <f t="shared" si="7"/>
        <v>Carton de 6</v>
      </c>
      <c r="K95" s="81" t="s">
        <v>147</v>
      </c>
      <c r="L95" s="74" t="s">
        <v>11</v>
      </c>
      <c r="M95" s="84">
        <v>3.95</v>
      </c>
      <c r="N95" s="216">
        <f>(M95-O95)/M95</f>
        <v>0.2531645569620253</v>
      </c>
      <c r="O95" s="88">
        <v>2.95</v>
      </c>
      <c r="P95" s="15"/>
      <c r="Q95" s="77">
        <f t="shared" si="23"/>
        <v>17.700000000000003</v>
      </c>
      <c r="R95" s="78">
        <f>IF(P95=0,"",P95*Q95)</f>
      </c>
      <c r="S95" s="87" t="s">
        <v>6</v>
      </c>
      <c r="T95" s="89" t="s">
        <v>253</v>
      </c>
    </row>
    <row r="96" spans="2:20" ht="15.75" customHeight="1">
      <c r="B96" s="202" t="s">
        <v>271</v>
      </c>
      <c r="C96" s="196">
        <f>C95+1</f>
        <v>79</v>
      </c>
      <c r="D96" s="288" t="s">
        <v>257</v>
      </c>
      <c r="E96" s="288"/>
      <c r="F96" s="90"/>
      <c r="G96" s="191" t="s">
        <v>172</v>
      </c>
      <c r="H96" s="72" t="s">
        <v>9</v>
      </c>
      <c r="I96" s="72">
        <v>6</v>
      </c>
      <c r="J96" s="73" t="str">
        <f t="shared" si="7"/>
        <v>Carton de 6</v>
      </c>
      <c r="K96" s="81" t="s">
        <v>169</v>
      </c>
      <c r="L96" s="74" t="s">
        <v>16</v>
      </c>
      <c r="M96" s="85">
        <v>7.95</v>
      </c>
      <c r="N96" s="216">
        <f>(M96-O96)/M96</f>
        <v>0.5031446540880503</v>
      </c>
      <c r="O96" s="97">
        <v>3.95</v>
      </c>
      <c r="P96" s="15"/>
      <c r="Q96" s="77">
        <f t="shared" si="23"/>
        <v>23.700000000000003</v>
      </c>
      <c r="R96" s="78">
        <f>IF(P96=0,"",P96*Q96)</f>
      </c>
      <c r="S96" s="87" t="s">
        <v>6</v>
      </c>
      <c r="T96" s="89" t="s">
        <v>253</v>
      </c>
    </row>
    <row r="97" spans="2:20" ht="15.75" customHeight="1">
      <c r="B97" s="202" t="s">
        <v>271</v>
      </c>
      <c r="C97" s="196">
        <f aca="true" t="shared" si="24" ref="C97:C103">C96+1</f>
        <v>80</v>
      </c>
      <c r="D97" s="288" t="s">
        <v>228</v>
      </c>
      <c r="E97" s="288"/>
      <c r="F97" s="90"/>
      <c r="G97" s="252"/>
      <c r="H97" s="72" t="s">
        <v>9</v>
      </c>
      <c r="I97" s="72">
        <v>6</v>
      </c>
      <c r="J97" s="73" t="str">
        <f t="shared" si="7"/>
        <v>Carton de 6</v>
      </c>
      <c r="K97" s="81" t="s">
        <v>260</v>
      </c>
      <c r="L97" s="74" t="s">
        <v>16</v>
      </c>
      <c r="M97" s="85">
        <v>5.95</v>
      </c>
      <c r="N97" s="216">
        <f>(M97-O97)/M97</f>
        <v>0.3361344537815126</v>
      </c>
      <c r="O97" s="97">
        <v>3.95</v>
      </c>
      <c r="P97" s="15"/>
      <c r="Q97" s="77">
        <f t="shared" si="23"/>
        <v>23.700000000000003</v>
      </c>
      <c r="R97" s="78">
        <f>IF(P97=0,"",P97*Q97)</f>
      </c>
      <c r="S97" s="86" t="s">
        <v>2</v>
      </c>
      <c r="T97" s="98" t="s">
        <v>253</v>
      </c>
    </row>
    <row r="98" spans="2:20" ht="15.75" customHeight="1">
      <c r="B98" s="202" t="s">
        <v>271</v>
      </c>
      <c r="C98" s="196">
        <f t="shared" si="24"/>
        <v>81</v>
      </c>
      <c r="D98" s="288" t="s">
        <v>227</v>
      </c>
      <c r="E98" s="288"/>
      <c r="F98" s="99"/>
      <c r="G98" s="252"/>
      <c r="H98" s="72" t="s">
        <v>9</v>
      </c>
      <c r="I98" s="72">
        <v>6</v>
      </c>
      <c r="J98" s="73" t="str">
        <f t="shared" si="7"/>
        <v>Carton de 6</v>
      </c>
      <c r="K98" s="81" t="s">
        <v>175</v>
      </c>
      <c r="L98" s="74" t="s">
        <v>183</v>
      </c>
      <c r="M98" s="85">
        <v>6.5</v>
      </c>
      <c r="N98" s="216">
        <f aca="true" t="shared" si="25" ref="N98:N105">(M98-O98)/M98</f>
        <v>0.3923076923076923</v>
      </c>
      <c r="O98" s="97">
        <v>3.95</v>
      </c>
      <c r="P98" s="15"/>
      <c r="Q98" s="77">
        <f t="shared" si="23"/>
        <v>23.700000000000003</v>
      </c>
      <c r="R98" s="78">
        <f aca="true" t="shared" si="26" ref="R98:R105">IF(P98=0,"",P98*Q98)</f>
      </c>
      <c r="S98" s="87" t="s">
        <v>6</v>
      </c>
      <c r="T98" s="98" t="s">
        <v>253</v>
      </c>
    </row>
    <row r="99" spans="2:20" ht="15.75" customHeight="1">
      <c r="B99" s="202" t="s">
        <v>271</v>
      </c>
      <c r="C99" s="196">
        <f t="shared" si="24"/>
        <v>82</v>
      </c>
      <c r="D99" s="288" t="s">
        <v>229</v>
      </c>
      <c r="E99" s="288"/>
      <c r="F99" s="90"/>
      <c r="G99" s="252"/>
      <c r="H99" s="72" t="s">
        <v>9</v>
      </c>
      <c r="I99" s="72">
        <v>6</v>
      </c>
      <c r="J99" s="73" t="str">
        <f t="shared" si="7"/>
        <v>Carton de 6</v>
      </c>
      <c r="K99" s="81" t="s">
        <v>150</v>
      </c>
      <c r="L99" s="74" t="s">
        <v>17</v>
      </c>
      <c r="M99" s="85">
        <v>7.9</v>
      </c>
      <c r="N99" s="216">
        <f t="shared" si="25"/>
        <v>0.5</v>
      </c>
      <c r="O99" s="97">
        <v>3.95</v>
      </c>
      <c r="P99" s="15"/>
      <c r="Q99" s="77">
        <f t="shared" si="23"/>
        <v>23.700000000000003</v>
      </c>
      <c r="R99" s="78">
        <f t="shared" si="26"/>
      </c>
      <c r="S99" s="86" t="s">
        <v>4</v>
      </c>
      <c r="T99" s="98" t="s">
        <v>253</v>
      </c>
    </row>
    <row r="100" spans="2:20" ht="15.75" customHeight="1">
      <c r="B100" s="202" t="s">
        <v>271</v>
      </c>
      <c r="C100" s="196">
        <f t="shared" si="24"/>
        <v>83</v>
      </c>
      <c r="D100" s="288" t="s">
        <v>230</v>
      </c>
      <c r="E100" s="288"/>
      <c r="F100" s="90"/>
      <c r="G100" s="247" t="s">
        <v>313</v>
      </c>
      <c r="H100" s="72" t="s">
        <v>9</v>
      </c>
      <c r="I100" s="72">
        <v>6</v>
      </c>
      <c r="J100" s="73" t="str">
        <f t="shared" si="7"/>
        <v>Carton de 6</v>
      </c>
      <c r="K100" s="81" t="s">
        <v>231</v>
      </c>
      <c r="L100" s="74" t="s">
        <v>11</v>
      </c>
      <c r="M100" s="85">
        <v>7.9</v>
      </c>
      <c r="N100" s="216">
        <f t="shared" si="25"/>
        <v>0.5</v>
      </c>
      <c r="O100" s="97">
        <v>3.95</v>
      </c>
      <c r="P100" s="15"/>
      <c r="Q100" s="77">
        <f t="shared" si="23"/>
        <v>23.700000000000003</v>
      </c>
      <c r="R100" s="78">
        <f t="shared" si="26"/>
      </c>
      <c r="S100" s="86" t="s">
        <v>2</v>
      </c>
      <c r="T100" s="98" t="s">
        <v>253</v>
      </c>
    </row>
    <row r="101" spans="2:20" ht="15.75" customHeight="1">
      <c r="B101" s="202" t="s">
        <v>271</v>
      </c>
      <c r="C101" s="196">
        <f t="shared" si="24"/>
        <v>84</v>
      </c>
      <c r="D101" s="288" t="s">
        <v>173</v>
      </c>
      <c r="E101" s="288"/>
      <c r="F101" s="90"/>
      <c r="G101" s="252"/>
      <c r="H101" s="72" t="s">
        <v>9</v>
      </c>
      <c r="I101" s="72">
        <v>6</v>
      </c>
      <c r="J101" s="73" t="str">
        <f t="shared" si="7"/>
        <v>Carton de 6</v>
      </c>
      <c r="K101" s="81" t="s">
        <v>176</v>
      </c>
      <c r="L101" s="74" t="s">
        <v>16</v>
      </c>
      <c r="M101" s="85">
        <v>7.9</v>
      </c>
      <c r="N101" s="216">
        <f t="shared" si="25"/>
        <v>0.4620253164556962</v>
      </c>
      <c r="O101" s="97">
        <v>4.25</v>
      </c>
      <c r="P101" s="15"/>
      <c r="Q101" s="77">
        <f t="shared" si="23"/>
        <v>25.5</v>
      </c>
      <c r="R101" s="78">
        <f t="shared" si="26"/>
      </c>
      <c r="S101" s="86" t="s">
        <v>4</v>
      </c>
      <c r="T101" s="98" t="s">
        <v>253</v>
      </c>
    </row>
    <row r="102" spans="2:20" ht="15.75" customHeight="1">
      <c r="B102" s="202" t="s">
        <v>271</v>
      </c>
      <c r="C102" s="196">
        <f t="shared" si="24"/>
        <v>85</v>
      </c>
      <c r="D102" s="288" t="s">
        <v>379</v>
      </c>
      <c r="E102" s="288"/>
      <c r="F102" s="90"/>
      <c r="G102" s="252"/>
      <c r="H102" s="72" t="s">
        <v>9</v>
      </c>
      <c r="I102" s="72">
        <v>6</v>
      </c>
      <c r="J102" s="73" t="str">
        <f t="shared" si="7"/>
        <v>Carton de 6</v>
      </c>
      <c r="K102" s="81" t="s">
        <v>380</v>
      </c>
      <c r="L102" s="74" t="s">
        <v>17</v>
      </c>
      <c r="M102" s="85">
        <v>7.9</v>
      </c>
      <c r="N102" s="216">
        <f t="shared" si="25"/>
        <v>0.37341772151898733</v>
      </c>
      <c r="O102" s="97">
        <v>4.95</v>
      </c>
      <c r="P102" s="15"/>
      <c r="Q102" s="77">
        <f t="shared" si="23"/>
        <v>29.700000000000003</v>
      </c>
      <c r="R102" s="78">
        <f t="shared" si="26"/>
      </c>
      <c r="S102" s="86" t="s">
        <v>2</v>
      </c>
      <c r="T102" s="98" t="s">
        <v>253</v>
      </c>
    </row>
    <row r="103" spans="2:20" ht="15.75" customHeight="1">
      <c r="B103" s="202" t="s">
        <v>271</v>
      </c>
      <c r="C103" s="196">
        <f t="shared" si="24"/>
        <v>86</v>
      </c>
      <c r="D103" s="288" t="s">
        <v>65</v>
      </c>
      <c r="E103" s="288"/>
      <c r="F103" s="90"/>
      <c r="G103" s="252"/>
      <c r="H103" s="72" t="s">
        <v>9</v>
      </c>
      <c r="I103" s="72">
        <v>6</v>
      </c>
      <c r="J103" s="73" t="str">
        <f t="shared" si="7"/>
        <v>Carton de 6</v>
      </c>
      <c r="K103" s="81" t="s">
        <v>174</v>
      </c>
      <c r="L103" s="74" t="s">
        <v>18</v>
      </c>
      <c r="M103" s="85">
        <v>7.9</v>
      </c>
      <c r="N103" s="216">
        <f t="shared" si="25"/>
        <v>0.37341772151898733</v>
      </c>
      <c r="O103" s="97">
        <v>4.95</v>
      </c>
      <c r="P103" s="15"/>
      <c r="Q103" s="77">
        <f t="shared" si="23"/>
        <v>29.700000000000003</v>
      </c>
      <c r="R103" s="78">
        <f t="shared" si="26"/>
      </c>
      <c r="S103" s="86" t="s">
        <v>7</v>
      </c>
      <c r="T103" s="98" t="s">
        <v>253</v>
      </c>
    </row>
    <row r="104" spans="2:20" ht="15.75" customHeight="1">
      <c r="B104" s="202" t="s">
        <v>271</v>
      </c>
      <c r="C104" s="196">
        <f aca="true" t="shared" si="27" ref="C104:C113">C103+1</f>
        <v>87</v>
      </c>
      <c r="D104" s="288" t="s">
        <v>384</v>
      </c>
      <c r="E104" s="288"/>
      <c r="F104" s="90"/>
      <c r="G104" s="186" t="s">
        <v>259</v>
      </c>
      <c r="H104" s="72" t="s">
        <v>9</v>
      </c>
      <c r="I104" s="72">
        <v>6</v>
      </c>
      <c r="J104" s="73" t="str">
        <f t="shared" si="7"/>
        <v>Carton de 6</v>
      </c>
      <c r="K104" s="81" t="s">
        <v>385</v>
      </c>
      <c r="L104" s="74" t="s">
        <v>49</v>
      </c>
      <c r="M104" s="85">
        <v>9.9</v>
      </c>
      <c r="N104" s="216">
        <f>(M104-O104)/M104</f>
        <v>0.4444444444444445</v>
      </c>
      <c r="O104" s="97">
        <v>5.5</v>
      </c>
      <c r="P104" s="15"/>
      <c r="Q104" s="77">
        <f t="shared" si="23"/>
        <v>33</v>
      </c>
      <c r="R104" s="78">
        <f>IF(P104=0,"",P104*Q104)</f>
      </c>
      <c r="S104" s="87" t="s">
        <v>6</v>
      </c>
      <c r="T104" s="89" t="s">
        <v>253</v>
      </c>
    </row>
    <row r="105" spans="2:20" ht="15.75" customHeight="1">
      <c r="B105" s="202" t="s">
        <v>271</v>
      </c>
      <c r="C105" s="196">
        <f t="shared" si="27"/>
        <v>88</v>
      </c>
      <c r="D105" s="288" t="s">
        <v>382</v>
      </c>
      <c r="E105" s="288"/>
      <c r="F105" s="90"/>
      <c r="G105" s="252"/>
      <c r="H105" s="72" t="s">
        <v>9</v>
      </c>
      <c r="I105" s="72">
        <v>6</v>
      </c>
      <c r="J105" s="73" t="str">
        <f t="shared" si="7"/>
        <v>Carton de 6</v>
      </c>
      <c r="K105" s="81" t="s">
        <v>383</v>
      </c>
      <c r="L105" s="74" t="s">
        <v>11</v>
      </c>
      <c r="M105" s="85">
        <v>11.9</v>
      </c>
      <c r="N105" s="216">
        <f t="shared" si="25"/>
        <v>0.5</v>
      </c>
      <c r="O105" s="97">
        <v>5.95</v>
      </c>
      <c r="P105" s="15"/>
      <c r="Q105" s="77">
        <f t="shared" si="23"/>
        <v>35.7</v>
      </c>
      <c r="R105" s="78">
        <f t="shared" si="26"/>
      </c>
      <c r="S105" s="86" t="s">
        <v>7</v>
      </c>
      <c r="T105" s="98" t="s">
        <v>253</v>
      </c>
    </row>
    <row r="106" spans="2:20" ht="15.75" customHeight="1">
      <c r="B106" s="202" t="s">
        <v>271</v>
      </c>
      <c r="C106" s="196">
        <f t="shared" si="27"/>
        <v>89</v>
      </c>
      <c r="D106" s="288" t="s">
        <v>381</v>
      </c>
      <c r="E106" s="288"/>
      <c r="F106" s="99"/>
      <c r="G106" s="252"/>
      <c r="H106" s="72" t="s">
        <v>9</v>
      </c>
      <c r="I106" s="72">
        <v>6</v>
      </c>
      <c r="J106" s="73" t="str">
        <f>IF(I106&gt;1,"Carton de "&amp;I106,"L'unité")</f>
        <v>Carton de 6</v>
      </c>
      <c r="K106" s="81" t="s">
        <v>276</v>
      </c>
      <c r="L106" s="74" t="s">
        <v>177</v>
      </c>
      <c r="M106" s="85">
        <v>8.9</v>
      </c>
      <c r="N106" s="216">
        <f aca="true" t="shared" si="28" ref="N106:N113">(M106-O106)/M106</f>
        <v>0.32696629213483147</v>
      </c>
      <c r="O106" s="97">
        <v>5.99</v>
      </c>
      <c r="P106" s="15"/>
      <c r="Q106" s="77">
        <f>O106*I106</f>
        <v>35.94</v>
      </c>
      <c r="R106" s="78">
        <f aca="true" t="shared" si="29" ref="R106:R113">IF(P106=0,"",P106*Q106)</f>
      </c>
      <c r="S106" s="87" t="s">
        <v>6</v>
      </c>
      <c r="T106" s="98" t="s">
        <v>253</v>
      </c>
    </row>
    <row r="107" spans="2:20" ht="15.75" customHeight="1">
      <c r="B107" s="202" t="s">
        <v>271</v>
      </c>
      <c r="C107" s="196">
        <f t="shared" si="27"/>
        <v>90</v>
      </c>
      <c r="D107" s="288" t="s">
        <v>386</v>
      </c>
      <c r="E107" s="288"/>
      <c r="F107" s="90"/>
      <c r="G107" s="252"/>
      <c r="H107" s="72" t="s">
        <v>9</v>
      </c>
      <c r="I107" s="72">
        <v>6</v>
      </c>
      <c r="J107" s="73" t="str">
        <f t="shared" si="7"/>
        <v>Carton de 6</v>
      </c>
      <c r="K107" s="81" t="s">
        <v>261</v>
      </c>
      <c r="L107" s="74" t="s">
        <v>183</v>
      </c>
      <c r="M107" s="85">
        <v>12.9</v>
      </c>
      <c r="N107" s="216">
        <f t="shared" si="28"/>
        <v>0.46124031007751937</v>
      </c>
      <c r="O107" s="97">
        <v>6.95</v>
      </c>
      <c r="P107" s="15"/>
      <c r="Q107" s="77">
        <f aca="true" t="shared" si="30" ref="Q107:Q112">O107*I107</f>
        <v>41.7</v>
      </c>
      <c r="R107" s="78">
        <f t="shared" si="29"/>
      </c>
      <c r="S107" s="86" t="s">
        <v>23</v>
      </c>
      <c r="T107" s="98" t="s">
        <v>253</v>
      </c>
    </row>
    <row r="108" spans="2:20" ht="15.75" customHeight="1">
      <c r="B108" s="202" t="s">
        <v>271</v>
      </c>
      <c r="C108" s="196">
        <f t="shared" si="27"/>
        <v>91</v>
      </c>
      <c r="D108" s="288" t="s">
        <v>387</v>
      </c>
      <c r="E108" s="288"/>
      <c r="F108" s="90"/>
      <c r="G108" s="186" t="s">
        <v>259</v>
      </c>
      <c r="H108" s="72" t="s">
        <v>9</v>
      </c>
      <c r="I108" s="72">
        <v>6</v>
      </c>
      <c r="J108" s="73" t="str">
        <f t="shared" si="7"/>
        <v>Carton de 6</v>
      </c>
      <c r="K108" s="81" t="s">
        <v>388</v>
      </c>
      <c r="L108" s="74" t="s">
        <v>18</v>
      </c>
      <c r="M108" s="85">
        <v>13.9</v>
      </c>
      <c r="N108" s="216">
        <f t="shared" si="28"/>
        <v>0.5</v>
      </c>
      <c r="O108" s="97">
        <v>6.95</v>
      </c>
      <c r="P108" s="15"/>
      <c r="Q108" s="77">
        <f t="shared" si="30"/>
        <v>41.7</v>
      </c>
      <c r="R108" s="78">
        <f t="shared" si="29"/>
      </c>
      <c r="S108" s="86" t="s">
        <v>7</v>
      </c>
      <c r="T108" s="98" t="s">
        <v>253</v>
      </c>
    </row>
    <row r="109" spans="2:20" ht="15.75" customHeight="1">
      <c r="B109" s="202" t="s">
        <v>271</v>
      </c>
      <c r="C109" s="196">
        <f t="shared" si="27"/>
        <v>92</v>
      </c>
      <c r="D109" s="288" t="s">
        <v>389</v>
      </c>
      <c r="E109" s="288"/>
      <c r="F109" s="90"/>
      <c r="G109" s="252"/>
      <c r="H109" s="72" t="s">
        <v>9</v>
      </c>
      <c r="I109" s="72">
        <v>6</v>
      </c>
      <c r="J109" s="73" t="str">
        <f t="shared" si="7"/>
        <v>Carton de 6</v>
      </c>
      <c r="K109" s="81" t="s">
        <v>278</v>
      </c>
      <c r="L109" s="74" t="s">
        <v>183</v>
      </c>
      <c r="M109" s="85">
        <v>14.9</v>
      </c>
      <c r="N109" s="216">
        <f t="shared" si="28"/>
        <v>0.4664429530201342</v>
      </c>
      <c r="O109" s="97">
        <v>7.95</v>
      </c>
      <c r="P109" s="15"/>
      <c r="Q109" s="77">
        <f t="shared" si="30"/>
        <v>47.7</v>
      </c>
      <c r="R109" s="78">
        <f t="shared" si="29"/>
      </c>
      <c r="S109" s="86" t="s">
        <v>7</v>
      </c>
      <c r="T109" s="98" t="s">
        <v>253</v>
      </c>
    </row>
    <row r="110" spans="2:20" ht="15.75" customHeight="1">
      <c r="B110" s="202" t="s">
        <v>271</v>
      </c>
      <c r="C110" s="196">
        <f t="shared" si="27"/>
        <v>93</v>
      </c>
      <c r="D110" s="288" t="s">
        <v>390</v>
      </c>
      <c r="E110" s="288"/>
      <c r="F110" s="90"/>
      <c r="G110" s="252"/>
      <c r="H110" s="72" t="s">
        <v>9</v>
      </c>
      <c r="I110" s="72">
        <v>6</v>
      </c>
      <c r="J110" s="73" t="str">
        <f t="shared" si="7"/>
        <v>Carton de 6</v>
      </c>
      <c r="K110" s="81" t="s">
        <v>232</v>
      </c>
      <c r="L110" s="74" t="s">
        <v>183</v>
      </c>
      <c r="M110" s="85">
        <v>15.9</v>
      </c>
      <c r="N110" s="216">
        <f t="shared" si="28"/>
        <v>0.4371069182389938</v>
      </c>
      <c r="O110" s="97">
        <v>8.95</v>
      </c>
      <c r="P110" s="15"/>
      <c r="Q110" s="77">
        <f t="shared" si="30"/>
        <v>53.699999999999996</v>
      </c>
      <c r="R110" s="78">
        <f t="shared" si="29"/>
      </c>
      <c r="S110" s="86" t="s">
        <v>23</v>
      </c>
      <c r="T110" s="98" t="s">
        <v>253</v>
      </c>
    </row>
    <row r="111" spans="2:20" ht="15.75" customHeight="1">
      <c r="B111" s="202" t="s">
        <v>271</v>
      </c>
      <c r="C111" s="196">
        <f t="shared" si="27"/>
        <v>94</v>
      </c>
      <c r="D111" s="288" t="s">
        <v>233</v>
      </c>
      <c r="E111" s="288"/>
      <c r="F111" s="90"/>
      <c r="G111" s="252"/>
      <c r="H111" s="72" t="s">
        <v>9</v>
      </c>
      <c r="I111" s="72">
        <v>6</v>
      </c>
      <c r="J111" s="73" t="str">
        <f t="shared" si="7"/>
        <v>Carton de 6</v>
      </c>
      <c r="K111" s="81" t="s">
        <v>262</v>
      </c>
      <c r="L111" s="74" t="s">
        <v>17</v>
      </c>
      <c r="M111" s="85">
        <v>19.9</v>
      </c>
      <c r="N111" s="216">
        <f t="shared" si="28"/>
        <v>0.30150753768844213</v>
      </c>
      <c r="O111" s="97">
        <v>13.9</v>
      </c>
      <c r="P111" s="15"/>
      <c r="Q111" s="77">
        <f t="shared" si="30"/>
        <v>83.4</v>
      </c>
      <c r="R111" s="78">
        <f t="shared" si="29"/>
      </c>
      <c r="S111" s="86" t="s">
        <v>5</v>
      </c>
      <c r="T111" s="98" t="s">
        <v>253</v>
      </c>
    </row>
    <row r="112" spans="2:20" ht="15.75" customHeight="1">
      <c r="B112" s="202" t="s">
        <v>271</v>
      </c>
      <c r="C112" s="196">
        <f t="shared" si="27"/>
        <v>95</v>
      </c>
      <c r="D112" s="288" t="s">
        <v>234</v>
      </c>
      <c r="E112" s="288"/>
      <c r="F112" s="90"/>
      <c r="G112" s="252"/>
      <c r="H112" s="72" t="s">
        <v>9</v>
      </c>
      <c r="I112" s="72">
        <v>6</v>
      </c>
      <c r="J112" s="73" t="str">
        <f t="shared" si="7"/>
        <v>Carton de 6</v>
      </c>
      <c r="K112" s="81" t="s">
        <v>265</v>
      </c>
      <c r="L112" s="74" t="s">
        <v>184</v>
      </c>
      <c r="M112" s="85">
        <v>29.9</v>
      </c>
      <c r="N112" s="216">
        <f t="shared" si="28"/>
        <v>0.4013377926421405</v>
      </c>
      <c r="O112" s="97">
        <v>17.9</v>
      </c>
      <c r="P112" s="15"/>
      <c r="Q112" s="77">
        <f t="shared" si="30"/>
        <v>107.39999999999999</v>
      </c>
      <c r="R112" s="78">
        <f t="shared" si="29"/>
      </c>
      <c r="S112" s="86" t="s">
        <v>155</v>
      </c>
      <c r="T112" s="98" t="s">
        <v>253</v>
      </c>
    </row>
    <row r="113" spans="2:20" ht="15.75" customHeight="1">
      <c r="B113" s="202" t="s">
        <v>271</v>
      </c>
      <c r="C113" s="196">
        <f t="shared" si="27"/>
        <v>96</v>
      </c>
      <c r="D113" s="288" t="s">
        <v>263</v>
      </c>
      <c r="E113" s="288"/>
      <c r="F113" s="90"/>
      <c r="G113" s="252"/>
      <c r="H113" s="72" t="s">
        <v>9</v>
      </c>
      <c r="I113" s="72">
        <v>6</v>
      </c>
      <c r="J113" s="73" t="str">
        <f t="shared" si="7"/>
        <v>Carton de 6</v>
      </c>
      <c r="K113" s="81" t="s">
        <v>264</v>
      </c>
      <c r="L113" s="74" t="s">
        <v>183</v>
      </c>
      <c r="M113" s="85">
        <v>27.9</v>
      </c>
      <c r="N113" s="216">
        <f t="shared" si="28"/>
        <v>0.3225806451612903</v>
      </c>
      <c r="O113" s="97">
        <v>18.9</v>
      </c>
      <c r="P113" s="15"/>
      <c r="Q113" s="77">
        <f>O113*I113</f>
        <v>113.39999999999999</v>
      </c>
      <c r="R113" s="78">
        <f t="shared" si="29"/>
      </c>
      <c r="S113" s="86" t="s">
        <v>235</v>
      </c>
      <c r="T113" s="98">
        <v>16</v>
      </c>
    </row>
    <row r="114" spans="2:20" ht="15.75" customHeight="1">
      <c r="B114" s="104" t="s">
        <v>391</v>
      </c>
      <c r="C114" s="105"/>
      <c r="D114" s="105"/>
      <c r="E114" s="105"/>
      <c r="F114" s="105"/>
      <c r="G114" s="249"/>
      <c r="H114" s="105"/>
      <c r="I114" s="105"/>
      <c r="J114" s="105"/>
      <c r="K114" s="105"/>
      <c r="L114" s="105"/>
      <c r="M114" s="105"/>
      <c r="N114" s="217"/>
      <c r="O114" s="105"/>
      <c r="P114" s="105"/>
      <c r="Q114" s="105"/>
      <c r="R114" s="105"/>
      <c r="S114" s="105"/>
      <c r="T114" s="167"/>
    </row>
    <row r="115" spans="2:20" ht="15.75" customHeight="1">
      <c r="B115" s="209" t="s">
        <v>391</v>
      </c>
      <c r="C115" s="210">
        <f>C113+1</f>
        <v>97</v>
      </c>
      <c r="D115" s="288" t="s">
        <v>284</v>
      </c>
      <c r="E115" s="288"/>
      <c r="F115" s="90"/>
      <c r="G115" s="246"/>
      <c r="H115" s="72" t="s">
        <v>9</v>
      </c>
      <c r="I115" s="72">
        <v>6</v>
      </c>
      <c r="J115" s="73" t="str">
        <f aca="true" t="shared" si="31" ref="J115:J120">IF(I115&gt;1,"Carton de "&amp;I115,"L'unité")</f>
        <v>Carton de 6</v>
      </c>
      <c r="K115" s="81" t="s">
        <v>243</v>
      </c>
      <c r="L115" s="74" t="s">
        <v>248</v>
      </c>
      <c r="M115" s="84">
        <v>5.99</v>
      </c>
      <c r="N115" s="216">
        <f aca="true" t="shared" si="32" ref="N115:N120">(M115-O115)/M115</f>
        <v>0.5008347245409015</v>
      </c>
      <c r="O115" s="88">
        <v>2.99</v>
      </c>
      <c r="P115" s="15"/>
      <c r="Q115" s="77">
        <f aca="true" t="shared" si="33" ref="Q115:Q120">O115*I115</f>
        <v>17.94</v>
      </c>
      <c r="R115" s="78">
        <f aca="true" t="shared" si="34" ref="R115:R120">IF(P115=0,"",P115*Q115)</f>
      </c>
      <c r="S115" s="86" t="s">
        <v>5</v>
      </c>
      <c r="T115" s="89" t="s">
        <v>253</v>
      </c>
    </row>
    <row r="116" spans="2:20" ht="15.75" customHeight="1">
      <c r="B116" s="211" t="s">
        <v>391</v>
      </c>
      <c r="C116" s="212">
        <f>C115+1</f>
        <v>98</v>
      </c>
      <c r="D116" s="288" t="s">
        <v>285</v>
      </c>
      <c r="E116" s="288"/>
      <c r="F116" s="90"/>
      <c r="G116" s="246"/>
      <c r="H116" s="72" t="s">
        <v>9</v>
      </c>
      <c r="I116" s="72">
        <v>6</v>
      </c>
      <c r="J116" s="73" t="str">
        <f t="shared" si="31"/>
        <v>Carton de 6</v>
      </c>
      <c r="K116" s="81" t="s">
        <v>287</v>
      </c>
      <c r="L116" s="74" t="s">
        <v>248</v>
      </c>
      <c r="M116" s="84">
        <v>5.95</v>
      </c>
      <c r="N116" s="216">
        <f t="shared" si="32"/>
        <v>0.24369747899159666</v>
      </c>
      <c r="O116" s="88">
        <v>4.5</v>
      </c>
      <c r="P116" s="15"/>
      <c r="Q116" s="77">
        <f t="shared" si="33"/>
        <v>27</v>
      </c>
      <c r="R116" s="78">
        <f t="shared" si="34"/>
      </c>
      <c r="S116" s="86" t="s">
        <v>4</v>
      </c>
      <c r="T116" s="89" t="s">
        <v>256</v>
      </c>
    </row>
    <row r="117" spans="2:20" ht="15.75" customHeight="1">
      <c r="B117" s="202" t="s">
        <v>391</v>
      </c>
      <c r="C117" s="196">
        <f>C116+1</f>
        <v>99</v>
      </c>
      <c r="D117" s="288" t="s">
        <v>236</v>
      </c>
      <c r="E117" s="288"/>
      <c r="F117" s="90"/>
      <c r="G117" s="246"/>
      <c r="H117" s="72" t="s">
        <v>9</v>
      </c>
      <c r="I117" s="72">
        <v>6</v>
      </c>
      <c r="J117" s="73" t="str">
        <f t="shared" si="31"/>
        <v>Carton de 6</v>
      </c>
      <c r="K117" s="81" t="s">
        <v>163</v>
      </c>
      <c r="L117" s="74" t="s">
        <v>183</v>
      </c>
      <c r="M117" s="85">
        <v>7.95</v>
      </c>
      <c r="N117" s="216">
        <f t="shared" si="32"/>
        <v>0.3773584905660377</v>
      </c>
      <c r="O117" s="97">
        <v>4.95</v>
      </c>
      <c r="P117" s="15"/>
      <c r="Q117" s="77">
        <f t="shared" si="33"/>
        <v>29.700000000000003</v>
      </c>
      <c r="R117" s="78">
        <f t="shared" si="34"/>
      </c>
      <c r="S117" s="86" t="s">
        <v>5</v>
      </c>
      <c r="T117" s="98" t="s">
        <v>242</v>
      </c>
    </row>
    <row r="118" spans="2:20" ht="15.75" customHeight="1">
      <c r="B118" s="202" t="s">
        <v>391</v>
      </c>
      <c r="C118" s="196">
        <f>C117+1</f>
        <v>100</v>
      </c>
      <c r="D118" s="288" t="s">
        <v>237</v>
      </c>
      <c r="E118" s="288"/>
      <c r="F118" s="90"/>
      <c r="G118" s="252"/>
      <c r="H118" s="72" t="s">
        <v>9</v>
      </c>
      <c r="I118" s="72">
        <v>6</v>
      </c>
      <c r="J118" s="73" t="str">
        <f t="shared" si="31"/>
        <v>Carton de 6</v>
      </c>
      <c r="K118" s="81" t="s">
        <v>286</v>
      </c>
      <c r="L118" s="74" t="s">
        <v>392</v>
      </c>
      <c r="M118" s="85">
        <v>11.9</v>
      </c>
      <c r="N118" s="216">
        <f t="shared" si="32"/>
        <v>0.5</v>
      </c>
      <c r="O118" s="97">
        <v>5.95</v>
      </c>
      <c r="P118" s="15"/>
      <c r="Q118" s="77">
        <f t="shared" si="33"/>
        <v>35.7</v>
      </c>
      <c r="R118" s="78">
        <f t="shared" si="34"/>
      </c>
      <c r="S118" s="86" t="s">
        <v>5</v>
      </c>
      <c r="T118" s="98" t="s">
        <v>251</v>
      </c>
    </row>
    <row r="119" spans="2:20" ht="15.75" customHeight="1">
      <c r="B119" s="202" t="s">
        <v>391</v>
      </c>
      <c r="C119" s="196">
        <f>C118+1</f>
        <v>101</v>
      </c>
      <c r="D119" s="288" t="s">
        <v>393</v>
      </c>
      <c r="E119" s="288"/>
      <c r="F119" s="90"/>
      <c r="G119" s="252"/>
      <c r="H119" s="72" t="s">
        <v>9</v>
      </c>
      <c r="I119" s="72">
        <v>6</v>
      </c>
      <c r="J119" s="73" t="str">
        <f t="shared" si="31"/>
        <v>Carton de 6</v>
      </c>
      <c r="K119" s="81" t="s">
        <v>394</v>
      </c>
      <c r="L119" s="74" t="s">
        <v>183</v>
      </c>
      <c r="M119" s="85">
        <v>15.9</v>
      </c>
      <c r="N119" s="216">
        <f t="shared" si="32"/>
        <v>0.5</v>
      </c>
      <c r="O119" s="97">
        <v>7.95</v>
      </c>
      <c r="P119" s="15"/>
      <c r="Q119" s="77">
        <f t="shared" si="33"/>
        <v>47.7</v>
      </c>
      <c r="R119" s="78">
        <f t="shared" si="34"/>
      </c>
      <c r="S119" s="86" t="s">
        <v>5</v>
      </c>
      <c r="T119" s="98" t="s">
        <v>251</v>
      </c>
    </row>
    <row r="120" spans="2:20" ht="15.75" customHeight="1">
      <c r="B120" s="206" t="s">
        <v>391</v>
      </c>
      <c r="C120" s="268">
        <f>C119+1</f>
        <v>102</v>
      </c>
      <c r="D120" s="288" t="s">
        <v>395</v>
      </c>
      <c r="E120" s="288"/>
      <c r="F120" s="90"/>
      <c r="G120" s="252"/>
      <c r="H120" s="72" t="s">
        <v>9</v>
      </c>
      <c r="I120" s="72">
        <v>6</v>
      </c>
      <c r="J120" s="73" t="str">
        <f t="shared" si="31"/>
        <v>Carton de 6</v>
      </c>
      <c r="K120" s="81" t="s">
        <v>246</v>
      </c>
      <c r="L120" s="74" t="s">
        <v>183</v>
      </c>
      <c r="M120" s="85">
        <v>15.9</v>
      </c>
      <c r="N120" s="216">
        <f t="shared" si="32"/>
        <v>0.5</v>
      </c>
      <c r="O120" s="97">
        <v>7.95</v>
      </c>
      <c r="P120" s="15"/>
      <c r="Q120" s="77">
        <f t="shared" si="33"/>
        <v>47.7</v>
      </c>
      <c r="R120" s="78">
        <f t="shared" si="34"/>
      </c>
      <c r="S120" s="86" t="s">
        <v>4</v>
      </c>
      <c r="T120" s="89" t="s">
        <v>256</v>
      </c>
    </row>
    <row r="121" spans="2:20" ht="15.75" customHeight="1">
      <c r="B121" s="83" t="s">
        <v>77</v>
      </c>
      <c r="C121" s="110"/>
      <c r="D121" s="110"/>
      <c r="E121" s="110"/>
      <c r="F121" s="110"/>
      <c r="G121" s="255"/>
      <c r="H121" s="111"/>
      <c r="I121" s="111"/>
      <c r="J121" s="111"/>
      <c r="K121" s="111"/>
      <c r="L121" s="111"/>
      <c r="M121" s="112"/>
      <c r="N121" s="220"/>
      <c r="O121" s="113"/>
      <c r="P121" s="114"/>
      <c r="Q121" s="114"/>
      <c r="R121" s="115"/>
      <c r="S121" s="102"/>
      <c r="T121" s="93"/>
    </row>
    <row r="122" spans="2:20" ht="15.75" customHeight="1">
      <c r="B122" s="228" t="s">
        <v>77</v>
      </c>
      <c r="C122" s="210">
        <f>C120+1</f>
        <v>103</v>
      </c>
      <c r="D122" s="306" t="s">
        <v>238</v>
      </c>
      <c r="E122" s="306"/>
      <c r="F122" s="116"/>
      <c r="G122" s="256"/>
      <c r="H122" s="95" t="s">
        <v>9</v>
      </c>
      <c r="I122" s="95">
        <v>6</v>
      </c>
      <c r="J122" s="73" t="str">
        <f>IF(I122&gt;1,"Carton de "&amp;I122,"L'unité")</f>
        <v>Carton de 6</v>
      </c>
      <c r="K122" s="103" t="s">
        <v>288</v>
      </c>
      <c r="L122" s="74" t="s">
        <v>248</v>
      </c>
      <c r="M122" s="85">
        <v>5.95</v>
      </c>
      <c r="N122" s="216">
        <f>(M122-O122)/M122</f>
        <v>0.32941176470588235</v>
      </c>
      <c r="O122" s="97">
        <v>3.99</v>
      </c>
      <c r="P122" s="29"/>
      <c r="Q122" s="77">
        <f>O122*I122</f>
        <v>23.94</v>
      </c>
      <c r="R122" s="78">
        <f>IF(P122=0,"",P122*Q122)</f>
      </c>
      <c r="S122" s="87" t="s">
        <v>5</v>
      </c>
      <c r="T122" s="89" t="s">
        <v>256</v>
      </c>
    </row>
    <row r="123" spans="2:20" ht="15.75" customHeight="1">
      <c r="B123" s="228" t="s">
        <v>77</v>
      </c>
      <c r="C123" s="210">
        <f>C122+1</f>
        <v>104</v>
      </c>
      <c r="D123" s="306" t="s">
        <v>239</v>
      </c>
      <c r="E123" s="306"/>
      <c r="F123" s="116"/>
      <c r="G123" s="256"/>
      <c r="H123" s="72" t="s">
        <v>9</v>
      </c>
      <c r="I123" s="72">
        <v>6</v>
      </c>
      <c r="J123" s="73" t="str">
        <f>IF(I123&gt;1,"Carton de "&amp;I123,"L'unité")</f>
        <v>Carton de 6</v>
      </c>
      <c r="K123" s="81" t="s">
        <v>178</v>
      </c>
      <c r="L123" s="74" t="s">
        <v>248</v>
      </c>
      <c r="M123" s="85">
        <v>7.95</v>
      </c>
      <c r="N123" s="216">
        <f>(M123-O123)/M123</f>
        <v>0.29685534591194973</v>
      </c>
      <c r="O123" s="97">
        <v>5.59</v>
      </c>
      <c r="P123" s="15"/>
      <c r="Q123" s="77">
        <f>O123*I123</f>
        <v>33.54</v>
      </c>
      <c r="R123" s="78">
        <f>IF(P123=0,"",P123*Q123)</f>
      </c>
      <c r="S123" s="87" t="s">
        <v>5</v>
      </c>
      <c r="T123" s="89" t="s">
        <v>256</v>
      </c>
    </row>
    <row r="124" spans="2:20" ht="15.75" customHeight="1">
      <c r="B124" s="228" t="s">
        <v>77</v>
      </c>
      <c r="C124" s="210">
        <f>C123+1</f>
        <v>105</v>
      </c>
      <c r="D124" s="306" t="s">
        <v>89</v>
      </c>
      <c r="E124" s="306"/>
      <c r="F124" s="116"/>
      <c r="G124" s="256"/>
      <c r="H124" s="72" t="s">
        <v>9</v>
      </c>
      <c r="I124" s="72">
        <v>6</v>
      </c>
      <c r="J124" s="73" t="str">
        <f>IF(I124&gt;1,"Carton de "&amp;I124,"L'unité")</f>
        <v>Carton de 6</v>
      </c>
      <c r="K124" s="81" t="s">
        <v>164</v>
      </c>
      <c r="L124" s="74" t="s">
        <v>248</v>
      </c>
      <c r="M124" s="84">
        <v>8.95</v>
      </c>
      <c r="N124" s="216">
        <f>(M124-O124)/M124</f>
        <v>0.26368715083798877</v>
      </c>
      <c r="O124" s="88">
        <v>6.59</v>
      </c>
      <c r="P124" s="15"/>
      <c r="Q124" s="77">
        <f>O124*I124</f>
        <v>39.54</v>
      </c>
      <c r="R124" s="78">
        <f>IF(P124=0,"",P124*Q124)</f>
      </c>
      <c r="S124" s="87" t="s">
        <v>4</v>
      </c>
      <c r="T124" s="89" t="s">
        <v>256</v>
      </c>
    </row>
    <row r="125" spans="2:20" ht="15.75" customHeight="1">
      <c r="B125" s="228" t="s">
        <v>77</v>
      </c>
      <c r="C125" s="210">
        <f>C124+1</f>
        <v>106</v>
      </c>
      <c r="D125" s="306" t="s">
        <v>90</v>
      </c>
      <c r="E125" s="306"/>
      <c r="F125" s="116"/>
      <c r="G125" s="256"/>
      <c r="H125" s="72" t="s">
        <v>9</v>
      </c>
      <c r="I125" s="72">
        <v>6</v>
      </c>
      <c r="J125" s="73" t="str">
        <f>IF(I125&gt;1,"Carton de "&amp;I125,"L'unité")</f>
        <v>Carton de 6</v>
      </c>
      <c r="K125" s="81" t="s">
        <v>179</v>
      </c>
      <c r="L125" s="74" t="s">
        <v>248</v>
      </c>
      <c r="M125" s="84">
        <v>9.9</v>
      </c>
      <c r="N125" s="216">
        <f>(M125-O125)/M125</f>
        <v>0.29393939393939394</v>
      </c>
      <c r="O125" s="88">
        <v>6.99</v>
      </c>
      <c r="P125" s="15"/>
      <c r="Q125" s="77">
        <f>O125*I125</f>
        <v>41.94</v>
      </c>
      <c r="R125" s="78">
        <f>IF(P125=0,"",P125*Q125)</f>
      </c>
      <c r="S125" s="87" t="s">
        <v>5</v>
      </c>
      <c r="T125" s="89" t="s">
        <v>256</v>
      </c>
    </row>
    <row r="126" spans="2:20" ht="15.75" customHeight="1">
      <c r="B126" s="228" t="s">
        <v>77</v>
      </c>
      <c r="C126" s="210">
        <f>C125+1</f>
        <v>107</v>
      </c>
      <c r="D126" s="306" t="s">
        <v>396</v>
      </c>
      <c r="E126" s="306"/>
      <c r="F126" s="117"/>
      <c r="G126" s="253" t="s">
        <v>143</v>
      </c>
      <c r="H126" s="72" t="s">
        <v>9</v>
      </c>
      <c r="I126" s="72">
        <v>6</v>
      </c>
      <c r="J126" s="73" t="str">
        <f>IF(I126&gt;1,"Carton de "&amp;I126,"L'unité")</f>
        <v>Carton de 6</v>
      </c>
      <c r="K126" s="81" t="s">
        <v>397</v>
      </c>
      <c r="L126" s="74" t="s">
        <v>184</v>
      </c>
      <c r="M126" s="85">
        <v>12.9</v>
      </c>
      <c r="N126" s="216">
        <f>(M126-O126)/M126</f>
        <v>0.22868217054263573</v>
      </c>
      <c r="O126" s="97">
        <v>9.95</v>
      </c>
      <c r="P126" s="15"/>
      <c r="Q126" s="77">
        <f>O126*I126</f>
        <v>59.699999999999996</v>
      </c>
      <c r="R126" s="78">
        <f>IF(P126=0,"",P126*Q126)</f>
      </c>
      <c r="S126" s="87" t="s">
        <v>4</v>
      </c>
      <c r="T126" s="89" t="s">
        <v>256</v>
      </c>
    </row>
    <row r="127" spans="2:20" ht="15.75" customHeight="1">
      <c r="B127" s="83" t="s">
        <v>363</v>
      </c>
      <c r="C127" s="110"/>
      <c r="D127" s="110"/>
      <c r="E127" s="110"/>
      <c r="F127" s="110"/>
      <c r="G127" s="255"/>
      <c r="H127" s="111"/>
      <c r="I127" s="111"/>
      <c r="J127" s="111"/>
      <c r="K127" s="111"/>
      <c r="L127" s="111"/>
      <c r="M127" s="112"/>
      <c r="N127" s="220"/>
      <c r="O127" s="113"/>
      <c r="P127" s="114"/>
      <c r="Q127" s="114"/>
      <c r="R127" s="115"/>
      <c r="S127" s="102"/>
      <c r="T127" s="93"/>
    </row>
    <row r="128" spans="2:20" ht="15.75" customHeight="1">
      <c r="B128" s="229" t="s">
        <v>363</v>
      </c>
      <c r="C128" s="265">
        <v>108</v>
      </c>
      <c r="D128" s="290" t="s">
        <v>364</v>
      </c>
      <c r="E128" s="290"/>
      <c r="F128" s="94"/>
      <c r="G128" s="256"/>
      <c r="H128" s="95" t="s">
        <v>9</v>
      </c>
      <c r="I128" s="95">
        <v>6</v>
      </c>
      <c r="J128" s="73" t="str">
        <f aca="true" t="shared" si="35" ref="J128:J135">IF(I128&gt;1,"Carton de "&amp;I128,"L'unité")</f>
        <v>Carton de 6</v>
      </c>
      <c r="K128" s="96"/>
      <c r="L128" s="238"/>
      <c r="M128" s="85">
        <v>3.95</v>
      </c>
      <c r="N128" s="216">
        <f aca="true" t="shared" si="36" ref="N128:N135">(M128-O128)/M128</f>
        <v>0.2430379746835443</v>
      </c>
      <c r="O128" s="97">
        <v>2.99</v>
      </c>
      <c r="P128" s="29"/>
      <c r="Q128" s="77">
        <f aca="true" t="shared" si="37" ref="Q128:Q135">O128*I128</f>
        <v>17.94</v>
      </c>
      <c r="R128" s="78">
        <f aca="true" t="shared" si="38" ref="R128:R135">IF(P128=0,"",P128*Q128)</f>
      </c>
      <c r="S128" s="87"/>
      <c r="T128" s="89"/>
    </row>
    <row r="129" spans="2:20" ht="15.75" customHeight="1">
      <c r="B129" s="264" t="s">
        <v>363</v>
      </c>
      <c r="C129" s="266">
        <f aca="true" t="shared" si="39" ref="C129:C135">C128+1</f>
        <v>109</v>
      </c>
      <c r="D129" s="290" t="s">
        <v>365</v>
      </c>
      <c r="E129" s="290"/>
      <c r="F129" s="94"/>
      <c r="G129" s="256"/>
      <c r="H129" s="95" t="s">
        <v>9</v>
      </c>
      <c r="I129" s="95">
        <v>6</v>
      </c>
      <c r="J129" s="73" t="str">
        <f t="shared" si="35"/>
        <v>Carton de 6</v>
      </c>
      <c r="K129" s="96"/>
      <c r="L129" s="238"/>
      <c r="M129" s="85">
        <v>4.95</v>
      </c>
      <c r="N129" s="216">
        <f t="shared" si="36"/>
        <v>0.20202020202020202</v>
      </c>
      <c r="O129" s="97">
        <v>3.95</v>
      </c>
      <c r="P129" s="29"/>
      <c r="Q129" s="77">
        <f t="shared" si="37"/>
        <v>23.700000000000003</v>
      </c>
      <c r="R129" s="78">
        <f t="shared" si="38"/>
      </c>
      <c r="S129" s="87"/>
      <c r="T129" s="89"/>
    </row>
    <row r="130" spans="2:20" ht="15.75" customHeight="1">
      <c r="B130" s="264" t="s">
        <v>363</v>
      </c>
      <c r="C130" s="266">
        <f t="shared" si="39"/>
        <v>110</v>
      </c>
      <c r="D130" s="290" t="s">
        <v>366</v>
      </c>
      <c r="E130" s="290"/>
      <c r="F130" s="94"/>
      <c r="G130" s="256"/>
      <c r="H130" s="95" t="s">
        <v>9</v>
      </c>
      <c r="I130" s="95">
        <v>6</v>
      </c>
      <c r="J130" s="73" t="str">
        <f t="shared" si="35"/>
        <v>Carton de 6</v>
      </c>
      <c r="K130" s="96"/>
      <c r="L130" s="238"/>
      <c r="M130" s="85">
        <v>4.95</v>
      </c>
      <c r="N130" s="216">
        <f t="shared" si="36"/>
        <v>0.20202020202020202</v>
      </c>
      <c r="O130" s="97">
        <v>3.95</v>
      </c>
      <c r="P130" s="29"/>
      <c r="Q130" s="77">
        <f t="shared" si="37"/>
        <v>23.700000000000003</v>
      </c>
      <c r="R130" s="78">
        <f t="shared" si="38"/>
      </c>
      <c r="S130" s="87"/>
      <c r="T130" s="89"/>
    </row>
    <row r="131" spans="2:20" ht="15.75" customHeight="1">
      <c r="B131" s="264" t="s">
        <v>363</v>
      </c>
      <c r="C131" s="266">
        <f t="shared" si="39"/>
        <v>111</v>
      </c>
      <c r="D131" s="290" t="s">
        <v>367</v>
      </c>
      <c r="E131" s="290"/>
      <c r="F131" s="94"/>
      <c r="G131" s="256"/>
      <c r="H131" s="95" t="s">
        <v>9</v>
      </c>
      <c r="I131" s="95">
        <v>6</v>
      </c>
      <c r="J131" s="73" t="str">
        <f t="shared" si="35"/>
        <v>Carton de 6</v>
      </c>
      <c r="K131" s="96"/>
      <c r="L131" s="238"/>
      <c r="M131" s="85">
        <v>4.95</v>
      </c>
      <c r="N131" s="216">
        <f t="shared" si="36"/>
        <v>0.20202020202020202</v>
      </c>
      <c r="O131" s="97">
        <v>3.95</v>
      </c>
      <c r="P131" s="29"/>
      <c r="Q131" s="77">
        <f t="shared" si="37"/>
        <v>23.700000000000003</v>
      </c>
      <c r="R131" s="78">
        <f t="shared" si="38"/>
      </c>
      <c r="S131" s="87"/>
      <c r="T131" s="89"/>
    </row>
    <row r="132" spans="2:20" ht="15.75" customHeight="1">
      <c r="B132" s="229" t="s">
        <v>363</v>
      </c>
      <c r="C132" s="265">
        <f t="shared" si="39"/>
        <v>112</v>
      </c>
      <c r="D132" s="290" t="s">
        <v>96</v>
      </c>
      <c r="E132" s="290"/>
      <c r="F132" s="94"/>
      <c r="G132" s="187" t="s">
        <v>172</v>
      </c>
      <c r="H132" s="95" t="s">
        <v>9</v>
      </c>
      <c r="I132" s="95">
        <v>6</v>
      </c>
      <c r="J132" s="73" t="str">
        <f t="shared" si="35"/>
        <v>Carton de 6</v>
      </c>
      <c r="K132" s="96" t="s">
        <v>368</v>
      </c>
      <c r="L132" s="238"/>
      <c r="M132" s="85">
        <v>6.95</v>
      </c>
      <c r="N132" s="216">
        <f t="shared" si="36"/>
        <v>0.14388489208633093</v>
      </c>
      <c r="O132" s="97">
        <v>5.95</v>
      </c>
      <c r="P132" s="29"/>
      <c r="Q132" s="77">
        <f t="shared" si="37"/>
        <v>35.7</v>
      </c>
      <c r="R132" s="78">
        <f t="shared" si="38"/>
      </c>
      <c r="S132" s="87" t="s">
        <v>5</v>
      </c>
      <c r="T132" s="89" t="s">
        <v>372</v>
      </c>
    </row>
    <row r="133" spans="2:20" ht="15.75" customHeight="1">
      <c r="B133" s="229" t="s">
        <v>363</v>
      </c>
      <c r="C133" s="212">
        <f t="shared" si="39"/>
        <v>113</v>
      </c>
      <c r="D133" s="288" t="s">
        <v>97</v>
      </c>
      <c r="E133" s="288"/>
      <c r="F133" s="90"/>
      <c r="G133" s="252"/>
      <c r="H133" s="72" t="s">
        <v>9</v>
      </c>
      <c r="I133" s="72">
        <v>6</v>
      </c>
      <c r="J133" s="73" t="str">
        <f t="shared" si="35"/>
        <v>Carton de 6</v>
      </c>
      <c r="K133" s="73"/>
      <c r="L133" s="239"/>
      <c r="M133" s="85">
        <v>7.95</v>
      </c>
      <c r="N133" s="216">
        <f t="shared" si="36"/>
        <v>0.2075471698113208</v>
      </c>
      <c r="O133" s="97">
        <v>6.3</v>
      </c>
      <c r="P133" s="15"/>
      <c r="Q133" s="77">
        <f t="shared" si="37"/>
        <v>37.8</v>
      </c>
      <c r="R133" s="78">
        <f t="shared" si="38"/>
      </c>
      <c r="S133" s="86" t="s">
        <v>5</v>
      </c>
      <c r="T133" s="89" t="s">
        <v>372</v>
      </c>
    </row>
    <row r="134" spans="2:20" ht="15.75" customHeight="1">
      <c r="B134" s="229" t="s">
        <v>363</v>
      </c>
      <c r="C134" s="265">
        <f t="shared" si="39"/>
        <v>114</v>
      </c>
      <c r="D134" s="290" t="s">
        <v>369</v>
      </c>
      <c r="E134" s="290"/>
      <c r="F134" s="94"/>
      <c r="G134" s="252"/>
      <c r="H134" s="95" t="s">
        <v>9</v>
      </c>
      <c r="I134" s="95">
        <v>6</v>
      </c>
      <c r="J134" s="73" t="str">
        <f t="shared" si="35"/>
        <v>Carton de 6</v>
      </c>
      <c r="K134" s="96" t="s">
        <v>371</v>
      </c>
      <c r="L134" s="238"/>
      <c r="M134" s="85">
        <v>16.95</v>
      </c>
      <c r="N134" s="216">
        <f t="shared" si="36"/>
        <v>0.2359882005899705</v>
      </c>
      <c r="O134" s="97">
        <v>12.95</v>
      </c>
      <c r="P134" s="29"/>
      <c r="Q134" s="77">
        <f t="shared" si="37"/>
        <v>77.69999999999999</v>
      </c>
      <c r="R134" s="78">
        <f t="shared" si="38"/>
      </c>
      <c r="S134" s="87" t="s">
        <v>5</v>
      </c>
      <c r="T134" s="89" t="s">
        <v>372</v>
      </c>
    </row>
    <row r="135" spans="2:20" ht="15.75" customHeight="1">
      <c r="B135" s="229" t="s">
        <v>363</v>
      </c>
      <c r="C135" s="265">
        <f t="shared" si="39"/>
        <v>115</v>
      </c>
      <c r="D135" s="290" t="s">
        <v>370</v>
      </c>
      <c r="E135" s="290"/>
      <c r="F135" s="94"/>
      <c r="G135" s="252"/>
      <c r="H135" s="95" t="s">
        <v>9</v>
      </c>
      <c r="I135" s="95">
        <v>6</v>
      </c>
      <c r="J135" s="73" t="str">
        <f t="shared" si="35"/>
        <v>Carton de 6</v>
      </c>
      <c r="K135" s="96" t="s">
        <v>368</v>
      </c>
      <c r="L135" s="238"/>
      <c r="M135" s="85">
        <v>27.9</v>
      </c>
      <c r="N135" s="216">
        <f t="shared" si="36"/>
        <v>0.3225806451612903</v>
      </c>
      <c r="O135" s="97">
        <v>18.9</v>
      </c>
      <c r="P135" s="29"/>
      <c r="Q135" s="77">
        <f t="shared" si="37"/>
        <v>113.39999999999999</v>
      </c>
      <c r="R135" s="78">
        <f t="shared" si="38"/>
      </c>
      <c r="S135" s="87" t="s">
        <v>5</v>
      </c>
      <c r="T135" s="89" t="s">
        <v>372</v>
      </c>
    </row>
    <row r="136" spans="2:20" ht="15.75" customHeight="1">
      <c r="B136" s="83" t="s">
        <v>289</v>
      </c>
      <c r="C136" s="110"/>
      <c r="D136" s="110"/>
      <c r="E136" s="110"/>
      <c r="F136" s="110"/>
      <c r="G136" s="255"/>
      <c r="H136" s="111"/>
      <c r="I136" s="111"/>
      <c r="J136" s="111"/>
      <c r="K136" s="111"/>
      <c r="L136" s="111"/>
      <c r="M136" s="112"/>
      <c r="N136" s="220"/>
      <c r="O136" s="113"/>
      <c r="P136" s="114"/>
      <c r="Q136" s="114"/>
      <c r="R136" s="115"/>
      <c r="S136" s="102"/>
      <c r="T136" s="93"/>
    </row>
    <row r="137" spans="1:20" ht="15.75" customHeight="1">
      <c r="A137" s="179"/>
      <c r="B137" s="233" t="e">
        <f>#REF!</f>
        <v>#REF!</v>
      </c>
      <c r="C137" s="212">
        <f>C135+1</f>
        <v>116</v>
      </c>
      <c r="D137" s="289" t="s">
        <v>292</v>
      </c>
      <c r="E137" s="289"/>
      <c r="F137" s="230"/>
      <c r="G137" s="257"/>
      <c r="H137" s="118" t="s">
        <v>180</v>
      </c>
      <c r="I137" s="118">
        <v>1</v>
      </c>
      <c r="J137" s="73" t="str">
        <f aca="true" t="shared" si="40" ref="J137:J143">IF(I137&gt;1,"Carton de "&amp;I137,"L'unité")</f>
        <v>L'unité</v>
      </c>
      <c r="K137" s="81"/>
      <c r="L137" s="241"/>
      <c r="M137" s="85">
        <v>29.9</v>
      </c>
      <c r="N137" s="216">
        <f aca="true" t="shared" si="41" ref="N137:N143">(M137-O137)/M137</f>
        <v>0.23411371237458195</v>
      </c>
      <c r="O137" s="88">
        <v>22.9</v>
      </c>
      <c r="P137" s="15"/>
      <c r="Q137" s="77">
        <f aca="true" t="shared" si="42" ref="Q137:Q143">O137*I137</f>
        <v>22.9</v>
      </c>
      <c r="R137" s="78">
        <f aca="true" t="shared" si="43" ref="R137:R142">IF(P137=0,"",P137*Q137)</f>
      </c>
      <c r="S137" s="234"/>
      <c r="T137" s="237"/>
    </row>
    <row r="138" spans="1:20" ht="15.75" customHeight="1">
      <c r="A138" s="179"/>
      <c r="B138" s="232" t="e">
        <f>#REF!</f>
        <v>#REF!</v>
      </c>
      <c r="C138" s="210">
        <f aca="true" t="shared" si="44" ref="C138:C143">C137+1</f>
        <v>117</v>
      </c>
      <c r="D138" s="289" t="s">
        <v>290</v>
      </c>
      <c r="E138" s="289"/>
      <c r="F138" s="230"/>
      <c r="G138" s="257"/>
      <c r="H138" s="118" t="s">
        <v>180</v>
      </c>
      <c r="I138" s="118">
        <v>1</v>
      </c>
      <c r="J138" s="73" t="str">
        <f t="shared" si="40"/>
        <v>L'unité</v>
      </c>
      <c r="K138" s="81"/>
      <c r="L138" s="240"/>
      <c r="M138" s="84">
        <v>29.9</v>
      </c>
      <c r="N138" s="216">
        <f t="shared" si="41"/>
        <v>0.23411371237458195</v>
      </c>
      <c r="O138" s="88">
        <v>22.9</v>
      </c>
      <c r="P138" s="15"/>
      <c r="Q138" s="77">
        <f t="shared" si="42"/>
        <v>22.9</v>
      </c>
      <c r="R138" s="78">
        <f t="shared" si="43"/>
      </c>
      <c r="S138" s="234"/>
      <c r="T138" s="235"/>
    </row>
    <row r="139" spans="1:20" ht="15.75" customHeight="1">
      <c r="A139" s="179"/>
      <c r="B139" s="231" t="str">
        <f>B135</f>
        <v>  EFFERVESCENTS</v>
      </c>
      <c r="C139" s="196">
        <f t="shared" si="44"/>
        <v>118</v>
      </c>
      <c r="D139" s="289" t="s">
        <v>291</v>
      </c>
      <c r="E139" s="289"/>
      <c r="F139" s="230"/>
      <c r="G139" s="257"/>
      <c r="H139" s="118" t="s">
        <v>180</v>
      </c>
      <c r="I139" s="118">
        <v>1</v>
      </c>
      <c r="J139" s="73" t="str">
        <f t="shared" si="40"/>
        <v>L'unité</v>
      </c>
      <c r="K139" s="81"/>
      <c r="L139" s="241"/>
      <c r="M139" s="85">
        <v>29.9</v>
      </c>
      <c r="N139" s="216">
        <f t="shared" si="41"/>
        <v>0.23411371237458195</v>
      </c>
      <c r="O139" s="88">
        <v>22.9</v>
      </c>
      <c r="P139" s="15"/>
      <c r="Q139" s="77">
        <f t="shared" si="42"/>
        <v>22.9</v>
      </c>
      <c r="R139" s="78">
        <f t="shared" si="43"/>
      </c>
      <c r="S139" s="236"/>
      <c r="T139" s="237"/>
    </row>
    <row r="140" spans="1:20" ht="15.75" customHeight="1">
      <c r="A140" s="179"/>
      <c r="B140" s="232" t="e">
        <f>#REF!</f>
        <v>#REF!</v>
      </c>
      <c r="C140" s="210">
        <f t="shared" si="44"/>
        <v>119</v>
      </c>
      <c r="D140" s="289" t="s">
        <v>293</v>
      </c>
      <c r="E140" s="289"/>
      <c r="F140" s="230"/>
      <c r="G140" s="257"/>
      <c r="H140" s="118" t="s">
        <v>180</v>
      </c>
      <c r="I140" s="118">
        <v>1</v>
      </c>
      <c r="J140" s="73" t="str">
        <f t="shared" si="40"/>
        <v>L'unité</v>
      </c>
      <c r="K140" s="81"/>
      <c r="L140" s="241"/>
      <c r="M140" s="85">
        <v>21</v>
      </c>
      <c r="N140" s="216">
        <f t="shared" si="41"/>
        <v>0.24285714285714283</v>
      </c>
      <c r="O140" s="88">
        <v>15.9</v>
      </c>
      <c r="P140" s="15"/>
      <c r="Q140" s="77">
        <f t="shared" si="42"/>
        <v>15.9</v>
      </c>
      <c r="R140" s="78">
        <f t="shared" si="43"/>
      </c>
      <c r="S140" s="236"/>
      <c r="T140" s="237"/>
    </row>
    <row r="141" spans="1:20" ht="15.75" customHeight="1">
      <c r="A141" s="179"/>
      <c r="B141" s="231" t="e">
        <f>B140</f>
        <v>#REF!</v>
      </c>
      <c r="C141" s="196">
        <f t="shared" si="44"/>
        <v>120</v>
      </c>
      <c r="D141" s="183" t="s">
        <v>294</v>
      </c>
      <c r="E141" s="183"/>
      <c r="F141" s="230"/>
      <c r="G141" s="257"/>
      <c r="H141" s="118" t="s">
        <v>180</v>
      </c>
      <c r="I141" s="118">
        <v>1</v>
      </c>
      <c r="J141" s="73" t="str">
        <f t="shared" si="40"/>
        <v>L'unité</v>
      </c>
      <c r="K141" s="81"/>
      <c r="L141" s="241"/>
      <c r="M141" s="85">
        <v>21</v>
      </c>
      <c r="N141" s="216">
        <f t="shared" si="41"/>
        <v>0.24285714285714283</v>
      </c>
      <c r="O141" s="88">
        <v>15.9</v>
      </c>
      <c r="P141" s="15"/>
      <c r="Q141" s="77">
        <f t="shared" si="42"/>
        <v>15.9</v>
      </c>
      <c r="R141" s="78">
        <f t="shared" si="43"/>
      </c>
      <c r="S141" s="236"/>
      <c r="T141" s="237"/>
    </row>
    <row r="142" spans="1:20" ht="15.75" customHeight="1">
      <c r="A142" s="179"/>
      <c r="B142" s="233" t="e">
        <f>B140</f>
        <v>#REF!</v>
      </c>
      <c r="C142" s="212">
        <f t="shared" si="44"/>
        <v>121</v>
      </c>
      <c r="D142" s="183" t="s">
        <v>295</v>
      </c>
      <c r="E142" s="183"/>
      <c r="F142" s="230"/>
      <c r="G142" s="257"/>
      <c r="H142" s="118" t="s">
        <v>180</v>
      </c>
      <c r="I142" s="118">
        <v>1</v>
      </c>
      <c r="J142" s="73" t="str">
        <f t="shared" si="40"/>
        <v>L'unité</v>
      </c>
      <c r="K142" s="81"/>
      <c r="L142" s="241"/>
      <c r="M142" s="85">
        <v>21</v>
      </c>
      <c r="N142" s="216">
        <f t="shared" si="41"/>
        <v>0.24285714285714283</v>
      </c>
      <c r="O142" s="88">
        <v>15.9</v>
      </c>
      <c r="P142" s="15"/>
      <c r="Q142" s="77">
        <f t="shared" si="42"/>
        <v>15.9</v>
      </c>
      <c r="R142" s="78">
        <f t="shared" si="43"/>
      </c>
      <c r="S142" s="236"/>
      <c r="T142" s="237"/>
    </row>
    <row r="143" spans="1:20" ht="15.75" customHeight="1">
      <c r="A143" s="179"/>
      <c r="B143" s="233" t="e">
        <f>B141</f>
        <v>#REF!</v>
      </c>
      <c r="C143" s="212">
        <f t="shared" si="44"/>
        <v>122</v>
      </c>
      <c r="D143" s="289" t="s">
        <v>373</v>
      </c>
      <c r="E143" s="289"/>
      <c r="F143" s="289"/>
      <c r="G143" s="324"/>
      <c r="H143" s="118" t="s">
        <v>180</v>
      </c>
      <c r="I143" s="118">
        <v>1</v>
      </c>
      <c r="J143" s="73" t="str">
        <f t="shared" si="40"/>
        <v>L'unité</v>
      </c>
      <c r="K143" s="81"/>
      <c r="L143" s="241"/>
      <c r="M143" s="85">
        <v>29.9</v>
      </c>
      <c r="N143" s="216">
        <f t="shared" si="41"/>
        <v>0.33110367892976583</v>
      </c>
      <c r="O143" s="88">
        <v>20</v>
      </c>
      <c r="P143" s="15"/>
      <c r="Q143" s="77">
        <f t="shared" si="42"/>
        <v>20</v>
      </c>
      <c r="R143" s="78"/>
      <c r="S143" s="236"/>
      <c r="T143" s="237"/>
    </row>
    <row r="144" spans="2:20" ht="7.5" customHeight="1">
      <c r="B144" s="119"/>
      <c r="C144" s="119"/>
      <c r="D144" s="119"/>
      <c r="E144" s="119"/>
      <c r="F144" s="119"/>
      <c r="G144" s="258"/>
      <c r="H144" s="119"/>
      <c r="I144" s="119"/>
      <c r="J144" s="119"/>
      <c r="K144" s="119"/>
      <c r="L144" s="119"/>
      <c r="M144" s="119"/>
      <c r="N144" s="221"/>
      <c r="O144" s="120"/>
      <c r="P144" s="121"/>
      <c r="Q144" s="121"/>
      <c r="R144" s="122"/>
      <c r="S144" s="123"/>
      <c r="T144" s="123"/>
    </row>
    <row r="145" spans="2:20" ht="15.75" customHeight="1">
      <c r="B145" s="182" t="s">
        <v>3</v>
      </c>
      <c r="C145" s="124"/>
      <c r="D145" s="124"/>
      <c r="E145" s="124"/>
      <c r="F145" s="124"/>
      <c r="G145" s="259"/>
      <c r="H145" s="124"/>
      <c r="I145" s="124"/>
      <c r="J145" s="124"/>
      <c r="K145" s="124"/>
      <c r="L145" s="124"/>
      <c r="M145" s="124"/>
      <c r="N145" s="222"/>
      <c r="O145" s="125"/>
      <c r="P145" s="126">
        <f>SUM(P12:P143)</f>
        <v>0</v>
      </c>
      <c r="Q145" s="149"/>
      <c r="R145" s="127">
        <f>SUM(R12:R143)</f>
        <v>0</v>
      </c>
      <c r="S145" s="128"/>
      <c r="T145" s="128"/>
    </row>
    <row r="146" spans="2:20" ht="15" customHeight="1">
      <c r="B146" s="326" t="s">
        <v>240</v>
      </c>
      <c r="C146" s="326"/>
      <c r="D146" s="326"/>
      <c r="E146" s="326"/>
      <c r="F146" s="326"/>
      <c r="G146" s="326"/>
      <c r="H146" s="326"/>
      <c r="I146" s="327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</row>
    <row r="147" spans="2:20" ht="12.75" customHeight="1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223"/>
      <c r="O147" s="133"/>
      <c r="P147" s="133"/>
      <c r="Q147" s="133"/>
      <c r="R147" s="133"/>
      <c r="S147" s="133"/>
      <c r="T147" s="133"/>
    </row>
    <row r="148" spans="1:20" ht="12.75" customHeight="1">
      <c r="A148" s="130"/>
      <c r="B148" s="169"/>
      <c r="C148" s="188" t="s">
        <v>172</v>
      </c>
      <c r="D148" s="153" t="s">
        <v>191</v>
      </c>
      <c r="E148" s="322"/>
      <c r="F148" s="135"/>
      <c r="G148" s="156"/>
      <c r="H148" s="157"/>
      <c r="I148" s="136"/>
      <c r="J148" s="137"/>
      <c r="K148" s="137"/>
      <c r="L148" s="325" t="s">
        <v>214</v>
      </c>
      <c r="M148" s="325"/>
      <c r="N148" s="325"/>
      <c r="O148" s="325"/>
      <c r="P148" s="181"/>
      <c r="Q148" s="275"/>
      <c r="R148" s="300"/>
      <c r="S148" s="300"/>
      <c r="T148" s="301"/>
    </row>
    <row r="149" spans="1:20" ht="12.75" customHeight="1">
      <c r="A149" s="130"/>
      <c r="B149" s="170"/>
      <c r="C149" s="155"/>
      <c r="D149" s="154"/>
      <c r="E149" s="322"/>
      <c r="F149" s="135"/>
      <c r="G149" s="156"/>
      <c r="H149" s="157"/>
      <c r="I149" s="136"/>
      <c r="J149" s="137"/>
      <c r="K149" s="137"/>
      <c r="L149" s="325"/>
      <c r="M149" s="325"/>
      <c r="N149" s="325"/>
      <c r="O149" s="325"/>
      <c r="P149" s="181"/>
      <c r="Q149" s="302"/>
      <c r="R149" s="303"/>
      <c r="S149" s="303"/>
      <c r="T149" s="304"/>
    </row>
    <row r="150" spans="1:20" ht="12.75" customHeight="1">
      <c r="A150" s="130"/>
      <c r="B150" s="171"/>
      <c r="C150" s="189" t="s">
        <v>172</v>
      </c>
      <c r="D150" s="153" t="s">
        <v>192</v>
      </c>
      <c r="E150" s="135"/>
      <c r="F150" s="135"/>
      <c r="G150" s="158"/>
      <c r="H150" s="157"/>
      <c r="I150" s="136"/>
      <c r="J150" s="137"/>
      <c r="K150" s="137"/>
      <c r="L150" s="175"/>
      <c r="M150" s="176"/>
      <c r="N150" s="224"/>
      <c r="O150" s="177"/>
      <c r="P150" s="140"/>
      <c r="Q150" s="140"/>
      <c r="R150" s="140"/>
      <c r="S150" s="140"/>
      <c r="T150" s="140"/>
    </row>
    <row r="151" spans="1:20" ht="12.75" customHeight="1">
      <c r="A151" s="130"/>
      <c r="B151" s="142"/>
      <c r="C151" s="142"/>
      <c r="D151" s="153"/>
      <c r="E151" s="293" t="s">
        <v>213</v>
      </c>
      <c r="F151" s="294"/>
      <c r="G151" s="294"/>
      <c r="H151" s="294"/>
      <c r="I151" s="294"/>
      <c r="J151" s="295"/>
      <c r="K151" s="178"/>
      <c r="L151" s="305" t="s">
        <v>280</v>
      </c>
      <c r="M151" s="305"/>
      <c r="N151" s="305"/>
      <c r="O151" s="91"/>
      <c r="P151" s="181"/>
      <c r="Q151" s="192" t="s">
        <v>186</v>
      </c>
      <c r="R151" s="275"/>
      <c r="S151" s="300"/>
      <c r="T151" s="301"/>
    </row>
    <row r="152" spans="1:20" ht="12.75" customHeight="1">
      <c r="A152" s="130"/>
      <c r="B152" s="172"/>
      <c r="C152" s="190" t="s">
        <v>172</v>
      </c>
      <c r="D152" s="153" t="s">
        <v>193</v>
      </c>
      <c r="E152" s="296"/>
      <c r="F152" s="297"/>
      <c r="G152" s="297"/>
      <c r="H152" s="297"/>
      <c r="I152" s="297"/>
      <c r="J152" s="298"/>
      <c r="K152" s="178"/>
      <c r="L152" s="305"/>
      <c r="M152" s="305"/>
      <c r="N152" s="305"/>
      <c r="O152" s="273" t="s">
        <v>279</v>
      </c>
      <c r="P152" s="274"/>
      <c r="Q152" s="193"/>
      <c r="R152" s="302"/>
      <c r="S152" s="303"/>
      <c r="T152" s="304"/>
    </row>
    <row r="153" spans="1:20" ht="12.75" customHeight="1">
      <c r="A153" s="130"/>
      <c r="B153" s="142"/>
      <c r="C153" s="142"/>
      <c r="D153" s="142"/>
      <c r="E153" s="296"/>
      <c r="F153" s="297"/>
      <c r="G153" s="297"/>
      <c r="H153" s="297"/>
      <c r="I153" s="297"/>
      <c r="J153" s="298"/>
      <c r="K153" s="178"/>
      <c r="L153" s="175"/>
      <c r="M153" s="176"/>
      <c r="N153" s="224"/>
      <c r="O153" s="177"/>
      <c r="P153" s="140"/>
      <c r="Q153" s="140"/>
      <c r="R153" s="140"/>
      <c r="S153" s="140"/>
      <c r="T153" s="140"/>
    </row>
    <row r="154" spans="1:20" ht="12.75" customHeight="1">
      <c r="A154" s="130"/>
      <c r="B154" s="173"/>
      <c r="C154" s="160" t="s">
        <v>143</v>
      </c>
      <c r="D154" s="153" t="s">
        <v>195</v>
      </c>
      <c r="E154" s="296"/>
      <c r="F154" s="297"/>
      <c r="G154" s="297"/>
      <c r="H154" s="297"/>
      <c r="I154" s="297"/>
      <c r="J154" s="298"/>
      <c r="K154" s="178"/>
      <c r="L154" s="325" t="s">
        <v>215</v>
      </c>
      <c r="M154" s="325"/>
      <c r="N154" s="325"/>
      <c r="O154" s="325"/>
      <c r="P154" s="140"/>
      <c r="Q154" s="275"/>
      <c r="R154" s="300"/>
      <c r="S154" s="300"/>
      <c r="T154" s="301"/>
    </row>
    <row r="155" spans="1:21" ht="12.75" customHeight="1">
      <c r="A155" s="130"/>
      <c r="B155" s="142"/>
      <c r="C155" s="142"/>
      <c r="D155" s="142"/>
      <c r="E155" s="296"/>
      <c r="F155" s="297"/>
      <c r="G155" s="297"/>
      <c r="H155" s="297"/>
      <c r="I155" s="297"/>
      <c r="J155" s="298"/>
      <c r="K155" s="178"/>
      <c r="L155" s="325"/>
      <c r="M155" s="325"/>
      <c r="N155" s="325"/>
      <c r="O155" s="325"/>
      <c r="P155" s="140"/>
      <c r="Q155" s="302"/>
      <c r="R155" s="303"/>
      <c r="S155" s="303"/>
      <c r="T155" s="304"/>
      <c r="U155" s="323" t="s">
        <v>399</v>
      </c>
    </row>
    <row r="156" spans="1:21" ht="12.75" customHeight="1">
      <c r="A156" s="130"/>
      <c r="B156" s="174"/>
      <c r="C156" s="159" t="s">
        <v>197</v>
      </c>
      <c r="D156" s="153" t="s">
        <v>194</v>
      </c>
      <c r="E156" s="296"/>
      <c r="F156" s="297"/>
      <c r="G156" s="297"/>
      <c r="H156" s="297"/>
      <c r="I156" s="297"/>
      <c r="J156" s="298"/>
      <c r="K156" s="178"/>
      <c r="L156" s="175"/>
      <c r="M156" s="176"/>
      <c r="N156" s="224"/>
      <c r="O156" s="177"/>
      <c r="P156" s="140"/>
      <c r="Q156" s="140"/>
      <c r="R156" s="140"/>
      <c r="S156" s="140"/>
      <c r="T156" s="140"/>
      <c r="U156" s="323"/>
    </row>
    <row r="157" spans="1:21" ht="12.75" customHeight="1">
      <c r="A157" s="130"/>
      <c r="B157" s="142"/>
      <c r="C157" s="142"/>
      <c r="D157" s="142"/>
      <c r="E157" s="296"/>
      <c r="F157" s="297"/>
      <c r="G157" s="297"/>
      <c r="H157" s="297"/>
      <c r="I157" s="297"/>
      <c r="J157" s="298"/>
      <c r="K157" s="178"/>
      <c r="L157" s="325" t="s">
        <v>216</v>
      </c>
      <c r="M157" s="325"/>
      <c r="N157" s="325"/>
      <c r="O157" s="325"/>
      <c r="P157" s="140"/>
      <c r="Q157" s="275"/>
      <c r="R157" s="300"/>
      <c r="S157" s="300"/>
      <c r="T157" s="301"/>
      <c r="U157" s="323"/>
    </row>
    <row r="158" spans="1:21" ht="12.75" customHeight="1">
      <c r="A158" s="130"/>
      <c r="B158" s="142"/>
      <c r="C158" s="185" t="s">
        <v>259</v>
      </c>
      <c r="D158" s="153" t="s">
        <v>374</v>
      </c>
      <c r="E158" s="299"/>
      <c r="F158" s="269"/>
      <c r="G158" s="269"/>
      <c r="H158" s="269"/>
      <c r="I158" s="269"/>
      <c r="J158" s="270"/>
      <c r="K158" s="178"/>
      <c r="L158" s="325"/>
      <c r="M158" s="325"/>
      <c r="N158" s="325"/>
      <c r="O158" s="325"/>
      <c r="P158" s="140"/>
      <c r="Q158" s="302"/>
      <c r="R158" s="303"/>
      <c r="S158" s="303"/>
      <c r="T158" s="304"/>
      <c r="U158" s="323"/>
    </row>
    <row r="159" spans="1:21" ht="15" customHeight="1">
      <c r="A159" s="130"/>
      <c r="B159" s="142"/>
      <c r="C159" s="142"/>
      <c r="D159" s="142"/>
      <c r="E159" s="141"/>
      <c r="F159" s="141"/>
      <c r="G159" s="260"/>
      <c r="H159" s="157"/>
      <c r="I159" s="136"/>
      <c r="J159" s="137"/>
      <c r="K159" s="137"/>
      <c r="L159" s="91"/>
      <c r="M159" s="138"/>
      <c r="N159" s="225"/>
      <c r="O159" s="139"/>
      <c r="P159" s="140"/>
      <c r="Q159" s="140"/>
      <c r="R159" s="140"/>
      <c r="S159" s="140"/>
      <c r="T159" s="140"/>
      <c r="U159" s="323"/>
    </row>
    <row r="160" spans="2:21" ht="15" customHeight="1">
      <c r="B160" s="271" t="s">
        <v>182</v>
      </c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323"/>
    </row>
    <row r="161" spans="2:21" ht="16.5" customHeight="1" thickBot="1">
      <c r="B161" s="272" t="s">
        <v>212</v>
      </c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323"/>
    </row>
    <row r="162" spans="2:20" ht="15.75" thickTop="1">
      <c r="B162" s="292" t="s">
        <v>398</v>
      </c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</row>
    <row r="163" ht="8.25" customHeight="1"/>
    <row r="164" spans="2:17" s="143" customFormat="1" ht="15">
      <c r="B164" s="144"/>
      <c r="C164" s="144"/>
      <c r="D164" s="144"/>
      <c r="E164" s="144"/>
      <c r="F164" s="144"/>
      <c r="G164" s="262"/>
      <c r="H164" s="145"/>
      <c r="I164" s="145"/>
      <c r="J164" s="145"/>
      <c r="K164" s="145"/>
      <c r="M164" s="146"/>
      <c r="N164" s="227"/>
      <c r="O164" s="147"/>
      <c r="P164" s="148"/>
      <c r="Q164" s="148"/>
    </row>
    <row r="165" spans="2:17" s="143" customFormat="1" ht="15">
      <c r="B165" s="144"/>
      <c r="C165" s="144"/>
      <c r="D165" s="144"/>
      <c r="E165" s="144"/>
      <c r="F165" s="144"/>
      <c r="G165" s="262"/>
      <c r="H165" s="145"/>
      <c r="I165" s="145"/>
      <c r="J165" s="145"/>
      <c r="K165" s="145"/>
      <c r="M165" s="146"/>
      <c r="N165" s="227"/>
      <c r="O165" s="147"/>
      <c r="P165" s="148"/>
      <c r="Q165" s="148"/>
    </row>
    <row r="166" spans="2:17" s="143" customFormat="1" ht="15">
      <c r="B166" s="144"/>
      <c r="C166" s="144"/>
      <c r="D166" s="144"/>
      <c r="E166" s="144"/>
      <c r="F166" s="144"/>
      <c r="G166" s="262"/>
      <c r="H166" s="145"/>
      <c r="I166" s="145"/>
      <c r="J166" s="145"/>
      <c r="K166" s="145"/>
      <c r="M166" s="146"/>
      <c r="N166" s="227"/>
      <c r="O166" s="147"/>
      <c r="P166" s="148"/>
      <c r="Q166" s="148"/>
    </row>
    <row r="167" spans="2:17" s="143" customFormat="1" ht="15">
      <c r="B167" s="144"/>
      <c r="C167" s="144"/>
      <c r="D167" s="144"/>
      <c r="E167" s="144"/>
      <c r="F167" s="144"/>
      <c r="G167" s="262"/>
      <c r="H167" s="145"/>
      <c r="I167" s="145"/>
      <c r="J167" s="145"/>
      <c r="K167" s="145"/>
      <c r="M167" s="146"/>
      <c r="N167" s="227"/>
      <c r="O167" s="147"/>
      <c r="P167" s="148"/>
      <c r="Q167" s="148"/>
    </row>
    <row r="168" spans="2:17" s="143" customFormat="1" ht="15">
      <c r="B168" s="144"/>
      <c r="C168" s="144"/>
      <c r="D168" s="144"/>
      <c r="E168" s="144"/>
      <c r="F168" s="144"/>
      <c r="G168" s="262"/>
      <c r="H168" s="145"/>
      <c r="I168" s="145"/>
      <c r="J168" s="145"/>
      <c r="K168" s="145"/>
      <c r="M168" s="146"/>
      <c r="N168" s="227"/>
      <c r="O168" s="147"/>
      <c r="P168" s="148"/>
      <c r="Q168" s="148"/>
    </row>
    <row r="169" spans="2:17" s="143" customFormat="1" ht="15">
      <c r="B169" s="144"/>
      <c r="C169" s="144"/>
      <c r="D169" s="144"/>
      <c r="E169" s="144"/>
      <c r="F169" s="144"/>
      <c r="G169" s="262"/>
      <c r="H169" s="145"/>
      <c r="I169" s="145"/>
      <c r="J169" s="145"/>
      <c r="K169" s="145"/>
      <c r="M169" s="146"/>
      <c r="N169" s="227"/>
      <c r="O169" s="147"/>
      <c r="P169" s="148"/>
      <c r="Q169" s="148"/>
    </row>
    <row r="170" spans="2:17" s="143" customFormat="1" ht="15">
      <c r="B170" s="144"/>
      <c r="C170" s="144"/>
      <c r="D170" s="144"/>
      <c r="E170" s="144"/>
      <c r="F170" s="144"/>
      <c r="G170" s="262"/>
      <c r="H170" s="145"/>
      <c r="I170" s="145"/>
      <c r="J170" s="145"/>
      <c r="K170" s="145"/>
      <c r="M170" s="146"/>
      <c r="N170" s="227"/>
      <c r="O170" s="147"/>
      <c r="P170" s="148"/>
      <c r="Q170" s="148"/>
    </row>
    <row r="171" spans="2:17" s="143" customFormat="1" ht="15">
      <c r="B171" s="144"/>
      <c r="C171" s="144"/>
      <c r="D171" s="144"/>
      <c r="E171" s="144"/>
      <c r="F171" s="144"/>
      <c r="G171" s="262"/>
      <c r="H171" s="145"/>
      <c r="I171" s="145"/>
      <c r="J171" s="145"/>
      <c r="K171" s="145"/>
      <c r="M171" s="146"/>
      <c r="N171" s="227"/>
      <c r="O171" s="147"/>
      <c r="P171" s="148"/>
      <c r="Q171" s="148"/>
    </row>
    <row r="172" spans="2:17" s="143" customFormat="1" ht="15">
      <c r="B172" s="144"/>
      <c r="C172" s="144"/>
      <c r="D172" s="144"/>
      <c r="E172" s="144"/>
      <c r="F172" s="144"/>
      <c r="G172" s="262"/>
      <c r="H172" s="145"/>
      <c r="I172" s="145"/>
      <c r="J172" s="145"/>
      <c r="K172" s="145"/>
      <c r="M172" s="146"/>
      <c r="N172" s="227"/>
      <c r="O172" s="147"/>
      <c r="P172" s="148"/>
      <c r="Q172" s="148"/>
    </row>
    <row r="173" spans="2:17" s="143" customFormat="1" ht="15">
      <c r="B173" s="144"/>
      <c r="C173" s="144"/>
      <c r="D173" s="144"/>
      <c r="E173" s="144"/>
      <c r="F173" s="144"/>
      <c r="G173" s="262"/>
      <c r="H173" s="145"/>
      <c r="I173" s="145"/>
      <c r="J173" s="145"/>
      <c r="K173" s="145"/>
      <c r="M173" s="146"/>
      <c r="N173" s="227"/>
      <c r="O173" s="147"/>
      <c r="P173" s="148"/>
      <c r="Q173" s="148"/>
    </row>
    <row r="174" spans="2:17" s="143" customFormat="1" ht="15">
      <c r="B174" s="144"/>
      <c r="C174" s="144"/>
      <c r="D174" s="144"/>
      <c r="E174" s="144"/>
      <c r="F174" s="144"/>
      <c r="G174" s="262"/>
      <c r="H174" s="145"/>
      <c r="I174" s="145"/>
      <c r="J174" s="145"/>
      <c r="K174" s="145"/>
      <c r="M174" s="146"/>
      <c r="N174" s="227"/>
      <c r="O174" s="147"/>
      <c r="P174" s="148"/>
      <c r="Q174" s="148"/>
    </row>
    <row r="175" spans="2:17" s="143" customFormat="1" ht="15">
      <c r="B175" s="144"/>
      <c r="C175" s="144"/>
      <c r="D175" s="144"/>
      <c r="E175" s="144"/>
      <c r="F175" s="144"/>
      <c r="G175" s="262"/>
      <c r="H175" s="145"/>
      <c r="I175" s="145"/>
      <c r="J175" s="145"/>
      <c r="K175" s="145"/>
      <c r="M175" s="146"/>
      <c r="N175" s="227"/>
      <c r="O175" s="147"/>
      <c r="P175" s="148"/>
      <c r="Q175" s="148"/>
    </row>
    <row r="176" spans="2:17" s="143" customFormat="1" ht="15">
      <c r="B176" s="144"/>
      <c r="C176" s="144"/>
      <c r="D176" s="144"/>
      <c r="E176" s="144"/>
      <c r="F176" s="144"/>
      <c r="G176" s="262"/>
      <c r="H176" s="145"/>
      <c r="I176" s="145"/>
      <c r="J176" s="145"/>
      <c r="K176" s="145"/>
      <c r="M176" s="146"/>
      <c r="N176" s="227"/>
      <c r="O176" s="147"/>
      <c r="P176" s="148"/>
      <c r="Q176" s="148"/>
    </row>
    <row r="177" spans="2:17" s="143" customFormat="1" ht="15">
      <c r="B177" s="144"/>
      <c r="C177" s="144"/>
      <c r="D177" s="144"/>
      <c r="E177" s="144"/>
      <c r="F177" s="144"/>
      <c r="G177" s="262"/>
      <c r="H177" s="145"/>
      <c r="I177" s="145"/>
      <c r="J177" s="145"/>
      <c r="K177" s="145"/>
      <c r="M177" s="146"/>
      <c r="N177" s="227"/>
      <c r="O177" s="147"/>
      <c r="P177" s="148"/>
      <c r="Q177" s="148"/>
    </row>
    <row r="178" spans="2:17" s="143" customFormat="1" ht="15">
      <c r="B178" s="144"/>
      <c r="C178" s="144"/>
      <c r="D178" s="144"/>
      <c r="E178" s="144"/>
      <c r="F178" s="144"/>
      <c r="G178" s="262"/>
      <c r="H178" s="145"/>
      <c r="I178" s="145"/>
      <c r="J178" s="145"/>
      <c r="K178" s="145"/>
      <c r="M178" s="146"/>
      <c r="N178" s="227"/>
      <c r="O178" s="147"/>
      <c r="P178" s="148"/>
      <c r="Q178" s="148"/>
    </row>
    <row r="179" spans="2:17" s="143" customFormat="1" ht="15">
      <c r="B179" s="144"/>
      <c r="C179" s="144"/>
      <c r="D179" s="144"/>
      <c r="E179" s="144"/>
      <c r="F179" s="144"/>
      <c r="G179" s="262"/>
      <c r="H179" s="145"/>
      <c r="I179" s="145"/>
      <c r="J179" s="145"/>
      <c r="K179" s="145"/>
      <c r="M179" s="146"/>
      <c r="N179" s="227"/>
      <c r="O179" s="147"/>
      <c r="P179" s="148"/>
      <c r="Q179" s="148"/>
    </row>
    <row r="180" spans="2:17" s="143" customFormat="1" ht="15">
      <c r="B180" s="144"/>
      <c r="C180" s="144"/>
      <c r="D180" s="144"/>
      <c r="E180" s="144"/>
      <c r="F180" s="144"/>
      <c r="G180" s="262"/>
      <c r="H180" s="145"/>
      <c r="I180" s="145"/>
      <c r="J180" s="145"/>
      <c r="K180" s="145"/>
      <c r="M180" s="146"/>
      <c r="N180" s="227"/>
      <c r="O180" s="147"/>
      <c r="P180" s="148"/>
      <c r="Q180" s="148"/>
    </row>
    <row r="181" spans="2:17" s="143" customFormat="1" ht="15">
      <c r="B181" s="144"/>
      <c r="C181" s="144"/>
      <c r="D181" s="144"/>
      <c r="E181" s="144"/>
      <c r="F181" s="144"/>
      <c r="G181" s="262"/>
      <c r="H181" s="145"/>
      <c r="I181" s="145"/>
      <c r="J181" s="145"/>
      <c r="K181" s="145"/>
      <c r="M181" s="146"/>
      <c r="N181" s="227"/>
      <c r="O181" s="147"/>
      <c r="P181" s="148"/>
      <c r="Q181" s="148"/>
    </row>
    <row r="182" spans="2:17" s="143" customFormat="1" ht="15">
      <c r="B182" s="144"/>
      <c r="C182" s="144"/>
      <c r="D182" s="144"/>
      <c r="E182" s="144"/>
      <c r="F182" s="144"/>
      <c r="G182" s="262"/>
      <c r="H182" s="145"/>
      <c r="I182" s="145"/>
      <c r="J182" s="145"/>
      <c r="K182" s="145"/>
      <c r="M182" s="146"/>
      <c r="N182" s="227"/>
      <c r="O182" s="147"/>
      <c r="P182" s="148"/>
      <c r="Q182" s="148"/>
    </row>
    <row r="183" spans="2:17" s="143" customFormat="1" ht="15">
      <c r="B183" s="144"/>
      <c r="C183" s="144"/>
      <c r="D183" s="144"/>
      <c r="E183" s="144"/>
      <c r="F183" s="144"/>
      <c r="G183" s="262"/>
      <c r="H183" s="145"/>
      <c r="I183" s="145"/>
      <c r="J183" s="145"/>
      <c r="K183" s="145"/>
      <c r="M183" s="146"/>
      <c r="N183" s="227"/>
      <c r="O183" s="147"/>
      <c r="P183" s="148"/>
      <c r="Q183" s="148"/>
    </row>
    <row r="184" spans="2:17" s="143" customFormat="1" ht="15">
      <c r="B184" s="144"/>
      <c r="C184" s="144"/>
      <c r="D184" s="144"/>
      <c r="E184" s="144"/>
      <c r="F184" s="144"/>
      <c r="G184" s="262"/>
      <c r="H184" s="145"/>
      <c r="I184" s="145"/>
      <c r="J184" s="145"/>
      <c r="K184" s="145"/>
      <c r="M184" s="146"/>
      <c r="N184" s="227"/>
      <c r="O184" s="147"/>
      <c r="P184" s="148"/>
      <c r="Q184" s="148"/>
    </row>
    <row r="185" spans="2:17" s="143" customFormat="1" ht="15">
      <c r="B185" s="144"/>
      <c r="C185" s="144"/>
      <c r="D185" s="144"/>
      <c r="E185" s="144"/>
      <c r="F185" s="144"/>
      <c r="G185" s="262"/>
      <c r="H185" s="145"/>
      <c r="I185" s="145"/>
      <c r="J185" s="145"/>
      <c r="K185" s="145"/>
      <c r="M185" s="146"/>
      <c r="N185" s="227"/>
      <c r="O185" s="147"/>
      <c r="P185" s="148"/>
      <c r="Q185" s="148"/>
    </row>
    <row r="186" spans="2:17" s="143" customFormat="1" ht="15">
      <c r="B186" s="144"/>
      <c r="C186" s="144"/>
      <c r="D186" s="144"/>
      <c r="E186" s="144"/>
      <c r="F186" s="144"/>
      <c r="G186" s="262"/>
      <c r="H186" s="145"/>
      <c r="I186" s="145"/>
      <c r="J186" s="145"/>
      <c r="K186" s="145"/>
      <c r="M186" s="146"/>
      <c r="N186" s="227"/>
      <c r="O186" s="147"/>
      <c r="P186" s="148"/>
      <c r="Q186" s="148"/>
    </row>
    <row r="187" spans="2:17" s="143" customFormat="1" ht="15">
      <c r="B187" s="144"/>
      <c r="C187" s="144"/>
      <c r="D187" s="144"/>
      <c r="E187" s="144"/>
      <c r="F187" s="144"/>
      <c r="G187" s="262"/>
      <c r="H187" s="145"/>
      <c r="I187" s="145"/>
      <c r="J187" s="145"/>
      <c r="K187" s="145"/>
      <c r="M187" s="146"/>
      <c r="N187" s="227"/>
      <c r="O187" s="147"/>
      <c r="P187" s="148"/>
      <c r="Q187" s="148"/>
    </row>
    <row r="188" spans="2:17" s="143" customFormat="1" ht="15">
      <c r="B188" s="144"/>
      <c r="C188" s="144"/>
      <c r="D188" s="144"/>
      <c r="E188" s="144"/>
      <c r="F188" s="144"/>
      <c r="G188" s="262"/>
      <c r="H188" s="145"/>
      <c r="I188" s="145"/>
      <c r="J188" s="145"/>
      <c r="K188" s="145"/>
      <c r="M188" s="146"/>
      <c r="N188" s="227"/>
      <c r="O188" s="147"/>
      <c r="P188" s="148"/>
      <c r="Q188" s="148"/>
    </row>
    <row r="189" spans="2:17" s="143" customFormat="1" ht="15">
      <c r="B189" s="144"/>
      <c r="C189" s="144"/>
      <c r="D189" s="144"/>
      <c r="E189" s="144"/>
      <c r="F189" s="144"/>
      <c r="G189" s="262"/>
      <c r="H189" s="145"/>
      <c r="I189" s="145"/>
      <c r="J189" s="145"/>
      <c r="K189" s="145"/>
      <c r="M189" s="146"/>
      <c r="N189" s="227"/>
      <c r="O189" s="147"/>
      <c r="P189" s="148"/>
      <c r="Q189" s="148"/>
    </row>
    <row r="190" spans="2:17" s="143" customFormat="1" ht="15">
      <c r="B190" s="144"/>
      <c r="C190" s="144"/>
      <c r="D190" s="144"/>
      <c r="E190" s="144"/>
      <c r="F190" s="144"/>
      <c r="G190" s="262"/>
      <c r="H190" s="145"/>
      <c r="I190" s="145"/>
      <c r="J190" s="145"/>
      <c r="K190" s="145"/>
      <c r="M190" s="146"/>
      <c r="N190" s="227"/>
      <c r="O190" s="147"/>
      <c r="P190" s="148"/>
      <c r="Q190" s="148"/>
    </row>
    <row r="191" spans="2:17" s="143" customFormat="1" ht="15">
      <c r="B191" s="144"/>
      <c r="C191" s="144"/>
      <c r="D191" s="144"/>
      <c r="E191" s="144"/>
      <c r="F191" s="144"/>
      <c r="G191" s="262"/>
      <c r="H191" s="145"/>
      <c r="I191" s="145"/>
      <c r="J191" s="145"/>
      <c r="K191" s="145"/>
      <c r="M191" s="146"/>
      <c r="N191" s="227"/>
      <c r="O191" s="147"/>
      <c r="P191" s="148"/>
      <c r="Q191" s="148"/>
    </row>
    <row r="192" spans="2:17" s="143" customFormat="1" ht="15">
      <c r="B192" s="144"/>
      <c r="C192" s="144"/>
      <c r="D192" s="144"/>
      <c r="E192" s="144"/>
      <c r="F192" s="144"/>
      <c r="G192" s="262"/>
      <c r="H192" s="145"/>
      <c r="I192" s="145"/>
      <c r="J192" s="145"/>
      <c r="K192" s="145"/>
      <c r="M192" s="146"/>
      <c r="N192" s="227"/>
      <c r="O192" s="147"/>
      <c r="P192" s="148"/>
      <c r="Q192" s="148"/>
    </row>
    <row r="193" spans="2:17" s="143" customFormat="1" ht="15">
      <c r="B193" s="144"/>
      <c r="C193" s="144"/>
      <c r="D193" s="144"/>
      <c r="E193" s="144"/>
      <c r="F193" s="144"/>
      <c r="G193" s="262"/>
      <c r="H193" s="145"/>
      <c r="I193" s="145"/>
      <c r="J193" s="145"/>
      <c r="K193" s="145"/>
      <c r="M193" s="146"/>
      <c r="N193" s="227"/>
      <c r="O193" s="147"/>
      <c r="P193" s="148"/>
      <c r="Q193" s="148"/>
    </row>
    <row r="194" spans="2:17" s="143" customFormat="1" ht="15">
      <c r="B194" s="144"/>
      <c r="C194" s="144"/>
      <c r="D194" s="144"/>
      <c r="E194" s="144"/>
      <c r="F194" s="144"/>
      <c r="G194" s="262"/>
      <c r="H194" s="145"/>
      <c r="I194" s="145"/>
      <c r="J194" s="145"/>
      <c r="K194" s="145"/>
      <c r="M194" s="146"/>
      <c r="N194" s="227"/>
      <c r="O194" s="147"/>
      <c r="P194" s="148"/>
      <c r="Q194" s="148"/>
    </row>
    <row r="195" spans="2:17" s="143" customFormat="1" ht="15">
      <c r="B195" s="144"/>
      <c r="C195" s="144"/>
      <c r="D195" s="144"/>
      <c r="E195" s="144"/>
      <c r="F195" s="144"/>
      <c r="G195" s="262"/>
      <c r="H195" s="145"/>
      <c r="I195" s="145"/>
      <c r="J195" s="145"/>
      <c r="K195" s="145"/>
      <c r="M195" s="146"/>
      <c r="N195" s="227"/>
      <c r="O195" s="147"/>
      <c r="P195" s="148"/>
      <c r="Q195" s="148"/>
    </row>
    <row r="196" spans="2:17" s="143" customFormat="1" ht="15">
      <c r="B196" s="144"/>
      <c r="C196" s="144"/>
      <c r="D196" s="144"/>
      <c r="E196" s="144"/>
      <c r="F196" s="144"/>
      <c r="G196" s="262"/>
      <c r="H196" s="145"/>
      <c r="I196" s="145"/>
      <c r="J196" s="145"/>
      <c r="K196" s="145"/>
      <c r="M196" s="146"/>
      <c r="N196" s="227"/>
      <c r="O196" s="147"/>
      <c r="P196" s="148"/>
      <c r="Q196" s="148"/>
    </row>
    <row r="197" spans="2:17" s="143" customFormat="1" ht="15">
      <c r="B197" s="144"/>
      <c r="C197" s="144"/>
      <c r="D197" s="144"/>
      <c r="E197" s="144"/>
      <c r="F197" s="144"/>
      <c r="G197" s="262"/>
      <c r="H197" s="145"/>
      <c r="I197" s="145"/>
      <c r="J197" s="145"/>
      <c r="K197" s="145"/>
      <c r="M197" s="146"/>
      <c r="N197" s="227"/>
      <c r="O197" s="147"/>
      <c r="P197" s="148"/>
      <c r="Q197" s="148"/>
    </row>
    <row r="198" spans="2:17" s="143" customFormat="1" ht="15">
      <c r="B198" s="144"/>
      <c r="C198" s="144"/>
      <c r="D198" s="144"/>
      <c r="E198" s="144"/>
      <c r="F198" s="144"/>
      <c r="G198" s="262"/>
      <c r="H198" s="145"/>
      <c r="I198" s="145"/>
      <c r="J198" s="145"/>
      <c r="K198" s="145"/>
      <c r="M198" s="146"/>
      <c r="N198" s="227"/>
      <c r="O198" s="147"/>
      <c r="P198" s="148"/>
      <c r="Q198" s="148"/>
    </row>
    <row r="199" spans="2:17" s="143" customFormat="1" ht="15">
      <c r="B199" s="144"/>
      <c r="C199" s="144"/>
      <c r="D199" s="144"/>
      <c r="E199" s="144"/>
      <c r="F199" s="144"/>
      <c r="G199" s="262"/>
      <c r="H199" s="145"/>
      <c r="I199" s="145"/>
      <c r="J199" s="145"/>
      <c r="K199" s="145"/>
      <c r="M199" s="146"/>
      <c r="N199" s="227"/>
      <c r="O199" s="147"/>
      <c r="P199" s="148"/>
      <c r="Q199" s="148"/>
    </row>
    <row r="200" spans="2:17" s="143" customFormat="1" ht="15">
      <c r="B200" s="144"/>
      <c r="C200" s="144"/>
      <c r="D200" s="144"/>
      <c r="E200" s="144"/>
      <c r="F200" s="144"/>
      <c r="G200" s="262"/>
      <c r="H200" s="145"/>
      <c r="I200" s="145"/>
      <c r="J200" s="145"/>
      <c r="K200" s="145"/>
      <c r="M200" s="146"/>
      <c r="N200" s="227"/>
      <c r="O200" s="147"/>
      <c r="P200" s="148"/>
      <c r="Q200" s="148"/>
    </row>
    <row r="201" spans="2:17" s="143" customFormat="1" ht="15">
      <c r="B201" s="144"/>
      <c r="C201" s="144"/>
      <c r="D201" s="144"/>
      <c r="E201" s="144"/>
      <c r="F201" s="144"/>
      <c r="G201" s="262"/>
      <c r="H201" s="145"/>
      <c r="I201" s="145"/>
      <c r="J201" s="145"/>
      <c r="K201" s="145"/>
      <c r="M201" s="146"/>
      <c r="N201" s="227"/>
      <c r="O201" s="147"/>
      <c r="P201" s="148"/>
      <c r="Q201" s="148"/>
    </row>
    <row r="202" spans="2:17" s="143" customFormat="1" ht="15">
      <c r="B202" s="144"/>
      <c r="C202" s="144"/>
      <c r="D202" s="144"/>
      <c r="E202" s="144"/>
      <c r="F202" s="144"/>
      <c r="G202" s="262"/>
      <c r="H202" s="145"/>
      <c r="I202" s="145"/>
      <c r="J202" s="145"/>
      <c r="K202" s="145"/>
      <c r="M202" s="146"/>
      <c r="N202" s="227"/>
      <c r="O202" s="147"/>
      <c r="P202" s="148"/>
      <c r="Q202" s="148"/>
    </row>
    <row r="203" spans="2:17" s="143" customFormat="1" ht="15">
      <c r="B203" s="144"/>
      <c r="C203" s="144"/>
      <c r="D203" s="144"/>
      <c r="E203" s="144"/>
      <c r="F203" s="144"/>
      <c r="G203" s="262"/>
      <c r="H203" s="145"/>
      <c r="I203" s="145"/>
      <c r="J203" s="145"/>
      <c r="K203" s="145"/>
      <c r="M203" s="146"/>
      <c r="N203" s="227"/>
      <c r="O203" s="147"/>
      <c r="P203" s="148"/>
      <c r="Q203" s="148"/>
    </row>
    <row r="204" spans="2:17" s="143" customFormat="1" ht="15">
      <c r="B204" s="144"/>
      <c r="C204" s="144"/>
      <c r="D204" s="144"/>
      <c r="E204" s="144"/>
      <c r="F204" s="144"/>
      <c r="G204" s="262"/>
      <c r="H204" s="145"/>
      <c r="I204" s="145"/>
      <c r="J204" s="145"/>
      <c r="K204" s="145"/>
      <c r="M204" s="146"/>
      <c r="N204" s="227"/>
      <c r="O204" s="147"/>
      <c r="P204" s="148"/>
      <c r="Q204" s="148"/>
    </row>
    <row r="205" spans="2:17" s="143" customFormat="1" ht="15">
      <c r="B205" s="144"/>
      <c r="C205" s="144"/>
      <c r="D205" s="144"/>
      <c r="E205" s="144"/>
      <c r="F205" s="144"/>
      <c r="G205" s="262"/>
      <c r="H205" s="145"/>
      <c r="I205" s="145"/>
      <c r="J205" s="145"/>
      <c r="K205" s="145"/>
      <c r="M205" s="146"/>
      <c r="N205" s="227"/>
      <c r="O205" s="147"/>
      <c r="P205" s="148"/>
      <c r="Q205" s="148"/>
    </row>
    <row r="206" spans="2:17" s="143" customFormat="1" ht="15">
      <c r="B206" s="144"/>
      <c r="C206" s="144"/>
      <c r="D206" s="144"/>
      <c r="E206" s="144"/>
      <c r="F206" s="144"/>
      <c r="G206" s="262"/>
      <c r="H206" s="145"/>
      <c r="I206" s="145"/>
      <c r="J206" s="145"/>
      <c r="K206" s="145"/>
      <c r="M206" s="146"/>
      <c r="N206" s="227"/>
      <c r="O206" s="147"/>
      <c r="P206" s="148"/>
      <c r="Q206" s="148"/>
    </row>
    <row r="207" spans="2:17" s="143" customFormat="1" ht="15">
      <c r="B207" s="144"/>
      <c r="C207" s="144"/>
      <c r="D207" s="144"/>
      <c r="E207" s="144"/>
      <c r="F207" s="144"/>
      <c r="G207" s="262"/>
      <c r="H207" s="145"/>
      <c r="I207" s="145"/>
      <c r="J207" s="145"/>
      <c r="K207" s="145"/>
      <c r="M207" s="146"/>
      <c r="N207" s="227"/>
      <c r="O207" s="147"/>
      <c r="P207" s="148"/>
      <c r="Q207" s="148"/>
    </row>
    <row r="208" spans="2:17" s="143" customFormat="1" ht="15">
      <c r="B208" s="144"/>
      <c r="C208" s="144"/>
      <c r="D208" s="144"/>
      <c r="E208" s="144"/>
      <c r="F208" s="144"/>
      <c r="G208" s="262"/>
      <c r="H208" s="145"/>
      <c r="I208" s="145"/>
      <c r="J208" s="145"/>
      <c r="K208" s="145"/>
      <c r="M208" s="146"/>
      <c r="N208" s="227"/>
      <c r="O208" s="147"/>
      <c r="P208" s="148"/>
      <c r="Q208" s="148"/>
    </row>
    <row r="209" spans="2:17" s="143" customFormat="1" ht="15">
      <c r="B209" s="144"/>
      <c r="C209" s="144"/>
      <c r="D209" s="144"/>
      <c r="E209" s="144"/>
      <c r="F209" s="144"/>
      <c r="G209" s="262"/>
      <c r="H209" s="145"/>
      <c r="I209" s="145"/>
      <c r="J209" s="145"/>
      <c r="K209" s="145"/>
      <c r="M209" s="146"/>
      <c r="N209" s="227"/>
      <c r="O209" s="147"/>
      <c r="P209" s="148"/>
      <c r="Q209" s="148"/>
    </row>
    <row r="210" spans="2:17" s="143" customFormat="1" ht="15">
      <c r="B210" s="144"/>
      <c r="C210" s="144"/>
      <c r="D210" s="144"/>
      <c r="E210" s="144"/>
      <c r="F210" s="144"/>
      <c r="G210" s="262"/>
      <c r="H210" s="145"/>
      <c r="I210" s="145"/>
      <c r="J210" s="145"/>
      <c r="K210" s="145"/>
      <c r="M210" s="146"/>
      <c r="N210" s="227"/>
      <c r="O210" s="147"/>
      <c r="P210" s="148"/>
      <c r="Q210" s="148"/>
    </row>
    <row r="211" spans="2:17" s="143" customFormat="1" ht="15">
      <c r="B211" s="144"/>
      <c r="C211" s="144"/>
      <c r="D211" s="144"/>
      <c r="E211" s="144"/>
      <c r="F211" s="144"/>
      <c r="G211" s="262"/>
      <c r="H211" s="145"/>
      <c r="I211" s="145"/>
      <c r="J211" s="145"/>
      <c r="K211" s="145"/>
      <c r="M211" s="146"/>
      <c r="N211" s="227"/>
      <c r="O211" s="147"/>
      <c r="P211" s="148"/>
      <c r="Q211" s="148"/>
    </row>
    <row r="212" spans="2:17" s="143" customFormat="1" ht="15">
      <c r="B212" s="144"/>
      <c r="C212" s="144"/>
      <c r="D212" s="144"/>
      <c r="E212" s="144"/>
      <c r="F212" s="144"/>
      <c r="G212" s="262"/>
      <c r="H212" s="145"/>
      <c r="I212" s="145"/>
      <c r="J212" s="145"/>
      <c r="K212" s="145"/>
      <c r="M212" s="146"/>
      <c r="N212" s="227"/>
      <c r="O212" s="147"/>
      <c r="P212" s="148"/>
      <c r="Q212" s="148"/>
    </row>
    <row r="213" spans="2:17" s="143" customFormat="1" ht="15">
      <c r="B213" s="144"/>
      <c r="C213" s="144"/>
      <c r="D213" s="144"/>
      <c r="E213" s="144"/>
      <c r="F213" s="144"/>
      <c r="G213" s="262"/>
      <c r="H213" s="145"/>
      <c r="I213" s="145"/>
      <c r="J213" s="145"/>
      <c r="K213" s="145"/>
      <c r="M213" s="146"/>
      <c r="N213" s="227"/>
      <c r="O213" s="147"/>
      <c r="P213" s="148"/>
      <c r="Q213" s="148"/>
    </row>
    <row r="214" spans="2:17" s="143" customFormat="1" ht="15">
      <c r="B214" s="144"/>
      <c r="C214" s="144"/>
      <c r="D214" s="144"/>
      <c r="E214" s="144"/>
      <c r="F214" s="144"/>
      <c r="G214" s="262"/>
      <c r="H214" s="145"/>
      <c r="I214" s="145"/>
      <c r="J214" s="145"/>
      <c r="K214" s="145"/>
      <c r="M214" s="146"/>
      <c r="N214" s="227"/>
      <c r="O214" s="147"/>
      <c r="P214" s="148"/>
      <c r="Q214" s="148"/>
    </row>
    <row r="215" spans="2:17" s="143" customFormat="1" ht="15">
      <c r="B215" s="144"/>
      <c r="C215" s="144"/>
      <c r="D215" s="144"/>
      <c r="E215" s="144"/>
      <c r="F215" s="144"/>
      <c r="G215" s="262"/>
      <c r="H215" s="145"/>
      <c r="I215" s="145"/>
      <c r="J215" s="145"/>
      <c r="K215" s="145"/>
      <c r="M215" s="146"/>
      <c r="N215" s="227"/>
      <c r="O215" s="147"/>
      <c r="P215" s="148"/>
      <c r="Q215" s="148"/>
    </row>
    <row r="216" spans="2:17" s="143" customFormat="1" ht="15">
      <c r="B216" s="144"/>
      <c r="C216" s="144"/>
      <c r="D216" s="144"/>
      <c r="E216" s="144"/>
      <c r="F216" s="144"/>
      <c r="G216" s="262"/>
      <c r="H216" s="145"/>
      <c r="I216" s="145"/>
      <c r="J216" s="145"/>
      <c r="K216" s="145"/>
      <c r="M216" s="146"/>
      <c r="N216" s="227"/>
      <c r="O216" s="147"/>
      <c r="P216" s="148"/>
      <c r="Q216" s="148"/>
    </row>
    <row r="217" spans="2:17" s="143" customFormat="1" ht="15">
      <c r="B217" s="144"/>
      <c r="C217" s="144"/>
      <c r="D217" s="144"/>
      <c r="E217" s="144"/>
      <c r="F217" s="144"/>
      <c r="G217" s="262"/>
      <c r="H217" s="145"/>
      <c r="I217" s="145"/>
      <c r="J217" s="145"/>
      <c r="K217" s="145"/>
      <c r="M217" s="146"/>
      <c r="N217" s="227"/>
      <c r="O217" s="147"/>
      <c r="P217" s="148"/>
      <c r="Q217" s="148"/>
    </row>
    <row r="218" spans="2:17" s="143" customFormat="1" ht="15">
      <c r="B218" s="144"/>
      <c r="C218" s="144"/>
      <c r="D218" s="144"/>
      <c r="E218" s="144"/>
      <c r="F218" s="144"/>
      <c r="G218" s="262"/>
      <c r="H218" s="145"/>
      <c r="I218" s="145"/>
      <c r="J218" s="145"/>
      <c r="K218" s="145"/>
      <c r="M218" s="146"/>
      <c r="N218" s="227"/>
      <c r="O218" s="147"/>
      <c r="P218" s="148"/>
      <c r="Q218" s="148"/>
    </row>
    <row r="219" spans="2:17" s="143" customFormat="1" ht="15">
      <c r="B219" s="144"/>
      <c r="C219" s="144"/>
      <c r="D219" s="144"/>
      <c r="E219" s="144"/>
      <c r="F219" s="144"/>
      <c r="G219" s="262"/>
      <c r="H219" s="145"/>
      <c r="I219" s="145"/>
      <c r="J219" s="145"/>
      <c r="K219" s="145"/>
      <c r="M219" s="146"/>
      <c r="N219" s="227"/>
      <c r="O219" s="147"/>
      <c r="P219" s="148"/>
      <c r="Q219" s="148"/>
    </row>
    <row r="220" spans="2:17" s="143" customFormat="1" ht="15">
      <c r="B220" s="144"/>
      <c r="C220" s="144"/>
      <c r="D220" s="144"/>
      <c r="E220" s="144"/>
      <c r="F220" s="144"/>
      <c r="G220" s="262"/>
      <c r="H220" s="145"/>
      <c r="I220" s="145"/>
      <c r="J220" s="145"/>
      <c r="K220" s="145"/>
      <c r="M220" s="146"/>
      <c r="N220" s="227"/>
      <c r="O220" s="147"/>
      <c r="P220" s="148"/>
      <c r="Q220" s="148"/>
    </row>
    <row r="221" spans="2:17" s="143" customFormat="1" ht="15">
      <c r="B221" s="144"/>
      <c r="C221" s="144"/>
      <c r="D221" s="144"/>
      <c r="E221" s="144"/>
      <c r="F221" s="144"/>
      <c r="G221" s="262"/>
      <c r="H221" s="145"/>
      <c r="I221" s="145"/>
      <c r="J221" s="145"/>
      <c r="K221" s="145"/>
      <c r="M221" s="146"/>
      <c r="N221" s="227"/>
      <c r="O221" s="147"/>
      <c r="P221" s="148"/>
      <c r="Q221" s="148"/>
    </row>
    <row r="222" spans="2:17" s="143" customFormat="1" ht="15">
      <c r="B222" s="144"/>
      <c r="C222" s="144"/>
      <c r="D222" s="144"/>
      <c r="E222" s="144"/>
      <c r="F222" s="144"/>
      <c r="G222" s="262"/>
      <c r="H222" s="145"/>
      <c r="I222" s="145"/>
      <c r="J222" s="145"/>
      <c r="K222" s="145"/>
      <c r="M222" s="146"/>
      <c r="N222" s="227"/>
      <c r="O222" s="147"/>
      <c r="P222" s="148"/>
      <c r="Q222" s="148"/>
    </row>
    <row r="223" spans="2:17" s="143" customFormat="1" ht="15">
      <c r="B223" s="144"/>
      <c r="C223" s="144"/>
      <c r="D223" s="144"/>
      <c r="E223" s="144"/>
      <c r="F223" s="144"/>
      <c r="G223" s="262"/>
      <c r="H223" s="145"/>
      <c r="I223" s="145"/>
      <c r="J223" s="145"/>
      <c r="K223" s="145"/>
      <c r="M223" s="146"/>
      <c r="N223" s="227"/>
      <c r="O223" s="147"/>
      <c r="P223" s="148"/>
      <c r="Q223" s="148"/>
    </row>
    <row r="224" spans="2:17" s="143" customFormat="1" ht="15">
      <c r="B224" s="144"/>
      <c r="C224" s="144"/>
      <c r="D224" s="144"/>
      <c r="E224" s="144"/>
      <c r="F224" s="144"/>
      <c r="G224" s="262"/>
      <c r="H224" s="145"/>
      <c r="I224" s="145"/>
      <c r="J224" s="145"/>
      <c r="K224" s="145"/>
      <c r="M224" s="146"/>
      <c r="N224" s="227"/>
      <c r="O224" s="147"/>
      <c r="P224" s="148"/>
      <c r="Q224" s="148"/>
    </row>
    <row r="225" spans="2:17" s="143" customFormat="1" ht="15">
      <c r="B225" s="144"/>
      <c r="C225" s="144"/>
      <c r="D225" s="144"/>
      <c r="E225" s="144"/>
      <c r="F225" s="144"/>
      <c r="G225" s="262"/>
      <c r="H225" s="145"/>
      <c r="I225" s="145"/>
      <c r="J225" s="145"/>
      <c r="K225" s="145"/>
      <c r="M225" s="146"/>
      <c r="N225" s="227"/>
      <c r="O225" s="147"/>
      <c r="P225" s="148"/>
      <c r="Q225" s="148"/>
    </row>
    <row r="226" spans="2:17" s="143" customFormat="1" ht="15">
      <c r="B226" s="144"/>
      <c r="C226" s="144"/>
      <c r="D226" s="144"/>
      <c r="E226" s="144"/>
      <c r="F226" s="144"/>
      <c r="G226" s="262"/>
      <c r="H226" s="145"/>
      <c r="I226" s="145"/>
      <c r="J226" s="145"/>
      <c r="K226" s="145"/>
      <c r="M226" s="146"/>
      <c r="N226" s="227"/>
      <c r="O226" s="147"/>
      <c r="P226" s="148"/>
      <c r="Q226" s="148"/>
    </row>
    <row r="227" spans="2:17" s="143" customFormat="1" ht="15">
      <c r="B227" s="144"/>
      <c r="C227" s="144"/>
      <c r="D227" s="144"/>
      <c r="E227" s="144"/>
      <c r="F227" s="144"/>
      <c r="G227" s="262"/>
      <c r="H227" s="145"/>
      <c r="I227" s="145"/>
      <c r="J227" s="145"/>
      <c r="K227" s="145"/>
      <c r="M227" s="146"/>
      <c r="N227" s="227"/>
      <c r="O227" s="147"/>
      <c r="P227" s="148"/>
      <c r="Q227" s="148"/>
    </row>
    <row r="228" spans="2:17" s="143" customFormat="1" ht="15">
      <c r="B228" s="144"/>
      <c r="C228" s="144"/>
      <c r="D228" s="144"/>
      <c r="E228" s="144"/>
      <c r="F228" s="144"/>
      <c r="G228" s="262"/>
      <c r="H228" s="145"/>
      <c r="I228" s="145"/>
      <c r="J228" s="145"/>
      <c r="K228" s="145"/>
      <c r="M228" s="146"/>
      <c r="N228" s="227"/>
      <c r="O228" s="147"/>
      <c r="P228" s="148"/>
      <c r="Q228" s="148"/>
    </row>
    <row r="229" spans="2:17" s="143" customFormat="1" ht="15">
      <c r="B229" s="144"/>
      <c r="C229" s="144"/>
      <c r="D229" s="144"/>
      <c r="E229" s="144"/>
      <c r="F229" s="144"/>
      <c r="G229" s="262"/>
      <c r="H229" s="145"/>
      <c r="I229" s="145"/>
      <c r="J229" s="145"/>
      <c r="K229" s="145"/>
      <c r="M229" s="146"/>
      <c r="N229" s="227"/>
      <c r="O229" s="147"/>
      <c r="P229" s="148"/>
      <c r="Q229" s="148"/>
    </row>
    <row r="230" spans="2:17" s="143" customFormat="1" ht="15">
      <c r="B230" s="144"/>
      <c r="C230" s="144"/>
      <c r="D230" s="144"/>
      <c r="E230" s="144"/>
      <c r="F230" s="144"/>
      <c r="G230" s="262"/>
      <c r="H230" s="145"/>
      <c r="I230" s="145"/>
      <c r="J230" s="145"/>
      <c r="K230" s="145"/>
      <c r="M230" s="146"/>
      <c r="N230" s="227"/>
      <c r="O230" s="147"/>
      <c r="P230" s="148"/>
      <c r="Q230" s="148"/>
    </row>
    <row r="231" spans="2:17" s="143" customFormat="1" ht="15">
      <c r="B231" s="144"/>
      <c r="C231" s="144"/>
      <c r="D231" s="144"/>
      <c r="E231" s="144"/>
      <c r="F231" s="144"/>
      <c r="G231" s="262"/>
      <c r="H231" s="145"/>
      <c r="I231" s="145"/>
      <c r="J231" s="145"/>
      <c r="K231" s="145"/>
      <c r="M231" s="146"/>
      <c r="N231" s="227"/>
      <c r="O231" s="147"/>
      <c r="P231" s="148"/>
      <c r="Q231" s="148"/>
    </row>
    <row r="232" spans="2:17" s="143" customFormat="1" ht="15">
      <c r="B232" s="144"/>
      <c r="C232" s="144"/>
      <c r="D232" s="144"/>
      <c r="E232" s="144"/>
      <c r="F232" s="144"/>
      <c r="G232" s="262"/>
      <c r="H232" s="145"/>
      <c r="I232" s="145"/>
      <c r="J232" s="145"/>
      <c r="K232" s="145"/>
      <c r="M232" s="146"/>
      <c r="N232" s="227"/>
      <c r="O232" s="147"/>
      <c r="P232" s="148"/>
      <c r="Q232" s="148"/>
    </row>
    <row r="233" spans="2:17" s="143" customFormat="1" ht="15">
      <c r="B233" s="144"/>
      <c r="C233" s="144"/>
      <c r="D233" s="144"/>
      <c r="E233" s="144"/>
      <c r="F233" s="144"/>
      <c r="G233" s="262"/>
      <c r="H233" s="145"/>
      <c r="I233" s="145"/>
      <c r="J233" s="145"/>
      <c r="K233" s="145"/>
      <c r="M233" s="146"/>
      <c r="N233" s="227"/>
      <c r="O233" s="147"/>
      <c r="P233" s="148"/>
      <c r="Q233" s="148"/>
    </row>
    <row r="234" spans="2:17" s="143" customFormat="1" ht="15">
      <c r="B234" s="144"/>
      <c r="C234" s="144"/>
      <c r="D234" s="144"/>
      <c r="E234" s="144"/>
      <c r="F234" s="144"/>
      <c r="G234" s="262"/>
      <c r="H234" s="145"/>
      <c r="I234" s="145"/>
      <c r="J234" s="145"/>
      <c r="K234" s="145"/>
      <c r="M234" s="146"/>
      <c r="N234" s="227"/>
      <c r="O234" s="147"/>
      <c r="P234" s="148"/>
      <c r="Q234" s="148"/>
    </row>
    <row r="235" spans="2:17" s="143" customFormat="1" ht="15">
      <c r="B235" s="144"/>
      <c r="C235" s="144"/>
      <c r="D235" s="144"/>
      <c r="E235" s="144"/>
      <c r="F235" s="144"/>
      <c r="G235" s="262"/>
      <c r="H235" s="145"/>
      <c r="I235" s="145"/>
      <c r="J235" s="145"/>
      <c r="K235" s="145"/>
      <c r="M235" s="146"/>
      <c r="N235" s="227"/>
      <c r="O235" s="147"/>
      <c r="P235" s="148"/>
      <c r="Q235" s="148"/>
    </row>
    <row r="236" spans="2:17" s="143" customFormat="1" ht="15">
      <c r="B236" s="144"/>
      <c r="C236" s="144"/>
      <c r="D236" s="144"/>
      <c r="E236" s="144"/>
      <c r="F236" s="144"/>
      <c r="G236" s="262"/>
      <c r="H236" s="145"/>
      <c r="I236" s="145"/>
      <c r="J236" s="145"/>
      <c r="K236" s="145"/>
      <c r="M236" s="146"/>
      <c r="N236" s="227"/>
      <c r="O236" s="147"/>
      <c r="P236" s="148"/>
      <c r="Q236" s="148"/>
    </row>
    <row r="237" spans="2:17" s="143" customFormat="1" ht="15">
      <c r="B237" s="144"/>
      <c r="C237" s="144"/>
      <c r="D237" s="144"/>
      <c r="E237" s="144"/>
      <c r="F237" s="144"/>
      <c r="G237" s="262"/>
      <c r="H237" s="145"/>
      <c r="I237" s="145"/>
      <c r="J237" s="145"/>
      <c r="K237" s="145"/>
      <c r="M237" s="146"/>
      <c r="N237" s="227"/>
      <c r="O237" s="147"/>
      <c r="P237" s="148"/>
      <c r="Q237" s="148"/>
    </row>
    <row r="238" spans="2:17" s="143" customFormat="1" ht="15">
      <c r="B238" s="144"/>
      <c r="C238" s="144"/>
      <c r="D238" s="144"/>
      <c r="E238" s="144"/>
      <c r="F238" s="144"/>
      <c r="G238" s="262"/>
      <c r="H238" s="145"/>
      <c r="I238" s="145"/>
      <c r="J238" s="145"/>
      <c r="K238" s="145"/>
      <c r="M238" s="146"/>
      <c r="N238" s="227"/>
      <c r="O238" s="147"/>
      <c r="P238" s="148"/>
      <c r="Q238" s="148"/>
    </row>
    <row r="239" spans="2:17" s="143" customFormat="1" ht="15">
      <c r="B239" s="144"/>
      <c r="C239" s="144"/>
      <c r="D239" s="144"/>
      <c r="E239" s="144"/>
      <c r="F239" s="144"/>
      <c r="G239" s="262"/>
      <c r="H239" s="145"/>
      <c r="I239" s="145"/>
      <c r="J239" s="145"/>
      <c r="K239" s="145"/>
      <c r="M239" s="146"/>
      <c r="N239" s="227"/>
      <c r="O239" s="147"/>
      <c r="P239" s="148"/>
      <c r="Q239" s="148"/>
    </row>
    <row r="240" spans="2:17" s="143" customFormat="1" ht="15">
      <c r="B240" s="144"/>
      <c r="C240" s="144"/>
      <c r="D240" s="144"/>
      <c r="E240" s="144"/>
      <c r="F240" s="144"/>
      <c r="G240" s="262"/>
      <c r="H240" s="145"/>
      <c r="I240" s="145"/>
      <c r="J240" s="145"/>
      <c r="K240" s="145"/>
      <c r="M240" s="146"/>
      <c r="N240" s="227"/>
      <c r="O240" s="147"/>
      <c r="P240" s="148"/>
      <c r="Q240" s="148"/>
    </row>
    <row r="241" spans="2:17" s="143" customFormat="1" ht="15">
      <c r="B241" s="144"/>
      <c r="C241" s="144"/>
      <c r="D241" s="144"/>
      <c r="E241" s="144"/>
      <c r="F241" s="144"/>
      <c r="G241" s="262"/>
      <c r="H241" s="145"/>
      <c r="I241" s="145"/>
      <c r="J241" s="145"/>
      <c r="K241" s="145"/>
      <c r="M241" s="146"/>
      <c r="N241" s="227"/>
      <c r="O241" s="147"/>
      <c r="P241" s="148"/>
      <c r="Q241" s="148"/>
    </row>
    <row r="242" spans="2:17" s="143" customFormat="1" ht="15">
      <c r="B242" s="144"/>
      <c r="C242" s="144"/>
      <c r="D242" s="144"/>
      <c r="E242" s="144"/>
      <c r="F242" s="144"/>
      <c r="G242" s="262"/>
      <c r="H242" s="145"/>
      <c r="I242" s="145"/>
      <c r="J242" s="145"/>
      <c r="K242" s="145"/>
      <c r="M242" s="146"/>
      <c r="N242" s="227"/>
      <c r="O242" s="147"/>
      <c r="P242" s="148"/>
      <c r="Q242" s="148"/>
    </row>
    <row r="243" spans="2:17" s="143" customFormat="1" ht="15">
      <c r="B243" s="144"/>
      <c r="C243" s="144"/>
      <c r="D243" s="144"/>
      <c r="E243" s="144"/>
      <c r="F243" s="144"/>
      <c r="G243" s="262"/>
      <c r="H243" s="145"/>
      <c r="I243" s="145"/>
      <c r="J243" s="145"/>
      <c r="K243" s="145"/>
      <c r="M243" s="146"/>
      <c r="N243" s="227"/>
      <c r="O243" s="147"/>
      <c r="P243" s="148"/>
      <c r="Q243" s="148"/>
    </row>
    <row r="244" spans="2:17" s="143" customFormat="1" ht="15">
      <c r="B244" s="144"/>
      <c r="C244" s="144"/>
      <c r="D244" s="144"/>
      <c r="E244" s="144"/>
      <c r="F244" s="144"/>
      <c r="G244" s="262"/>
      <c r="H244" s="145"/>
      <c r="I244" s="145"/>
      <c r="J244" s="145"/>
      <c r="K244" s="145"/>
      <c r="M244" s="146"/>
      <c r="N244" s="227"/>
      <c r="O244" s="147"/>
      <c r="P244" s="148"/>
      <c r="Q244" s="148"/>
    </row>
    <row r="245" spans="2:17" s="143" customFormat="1" ht="15">
      <c r="B245" s="144"/>
      <c r="C245" s="144"/>
      <c r="D245" s="144"/>
      <c r="E245" s="144"/>
      <c r="F245" s="144"/>
      <c r="G245" s="262"/>
      <c r="H245" s="145"/>
      <c r="I245" s="145"/>
      <c r="J245" s="145"/>
      <c r="K245" s="145"/>
      <c r="M245" s="146"/>
      <c r="N245" s="227"/>
      <c r="O245" s="147"/>
      <c r="P245" s="148"/>
      <c r="Q245" s="148"/>
    </row>
    <row r="246" spans="2:17" s="143" customFormat="1" ht="15">
      <c r="B246" s="144"/>
      <c r="C246" s="144"/>
      <c r="D246" s="144"/>
      <c r="E246" s="144"/>
      <c r="F246" s="144"/>
      <c r="G246" s="262"/>
      <c r="H246" s="145"/>
      <c r="I246" s="145"/>
      <c r="J246" s="145"/>
      <c r="K246" s="145"/>
      <c r="M246" s="146"/>
      <c r="N246" s="227"/>
      <c r="O246" s="147"/>
      <c r="P246" s="148"/>
      <c r="Q246" s="148"/>
    </row>
    <row r="247" spans="2:17" s="143" customFormat="1" ht="15">
      <c r="B247" s="144"/>
      <c r="C247" s="144"/>
      <c r="D247" s="144"/>
      <c r="E247" s="144"/>
      <c r="F247" s="144"/>
      <c r="G247" s="262"/>
      <c r="H247" s="145"/>
      <c r="I247" s="145"/>
      <c r="J247" s="145"/>
      <c r="K247" s="145"/>
      <c r="M247" s="146"/>
      <c r="N247" s="227"/>
      <c r="O247" s="147"/>
      <c r="P247" s="148"/>
      <c r="Q247" s="148"/>
    </row>
    <row r="248" spans="2:17" s="143" customFormat="1" ht="15">
      <c r="B248" s="144"/>
      <c r="C248" s="144"/>
      <c r="D248" s="144"/>
      <c r="E248" s="144"/>
      <c r="F248" s="144"/>
      <c r="G248" s="262"/>
      <c r="H248" s="145"/>
      <c r="I248" s="145"/>
      <c r="J248" s="145"/>
      <c r="K248" s="145"/>
      <c r="M248" s="146"/>
      <c r="N248" s="227"/>
      <c r="O248" s="147"/>
      <c r="P248" s="148"/>
      <c r="Q248" s="148"/>
    </row>
    <row r="249" spans="2:17" s="143" customFormat="1" ht="15">
      <c r="B249" s="144"/>
      <c r="C249" s="144"/>
      <c r="D249" s="144"/>
      <c r="E249" s="144"/>
      <c r="F249" s="144"/>
      <c r="G249" s="262"/>
      <c r="H249" s="145"/>
      <c r="I249" s="145"/>
      <c r="J249" s="145"/>
      <c r="K249" s="145"/>
      <c r="M249" s="146"/>
      <c r="N249" s="227"/>
      <c r="O249" s="147"/>
      <c r="P249" s="148"/>
      <c r="Q249" s="148"/>
    </row>
    <row r="250" spans="2:17" s="143" customFormat="1" ht="15">
      <c r="B250" s="144"/>
      <c r="C250" s="144"/>
      <c r="D250" s="144"/>
      <c r="E250" s="144"/>
      <c r="F250" s="144"/>
      <c r="G250" s="262"/>
      <c r="H250" s="145"/>
      <c r="I250" s="145"/>
      <c r="J250" s="145"/>
      <c r="K250" s="145"/>
      <c r="M250" s="146"/>
      <c r="N250" s="227"/>
      <c r="O250" s="147"/>
      <c r="P250" s="148"/>
      <c r="Q250" s="148"/>
    </row>
    <row r="251" spans="2:17" s="143" customFormat="1" ht="15">
      <c r="B251" s="144"/>
      <c r="C251" s="144"/>
      <c r="D251" s="144"/>
      <c r="E251" s="144"/>
      <c r="F251" s="144"/>
      <c r="G251" s="262"/>
      <c r="H251" s="145"/>
      <c r="I251" s="145"/>
      <c r="J251" s="145"/>
      <c r="K251" s="145"/>
      <c r="M251" s="146"/>
      <c r="N251" s="227"/>
      <c r="O251" s="147"/>
      <c r="P251" s="148"/>
      <c r="Q251" s="148"/>
    </row>
    <row r="252" spans="2:17" s="143" customFormat="1" ht="15">
      <c r="B252" s="144"/>
      <c r="C252" s="144"/>
      <c r="D252" s="144"/>
      <c r="E252" s="144"/>
      <c r="F252" s="144"/>
      <c r="G252" s="262"/>
      <c r="H252" s="145"/>
      <c r="I252" s="145"/>
      <c r="J252" s="145"/>
      <c r="K252" s="145"/>
      <c r="M252" s="146"/>
      <c r="N252" s="227"/>
      <c r="O252" s="147"/>
      <c r="P252" s="148"/>
      <c r="Q252" s="148"/>
    </row>
    <row r="253" spans="2:17" s="143" customFormat="1" ht="15">
      <c r="B253" s="144"/>
      <c r="C253" s="144"/>
      <c r="D253" s="144"/>
      <c r="E253" s="144"/>
      <c r="F253" s="144"/>
      <c r="G253" s="262"/>
      <c r="H253" s="145"/>
      <c r="I253" s="145"/>
      <c r="J253" s="145"/>
      <c r="K253" s="145"/>
      <c r="M253" s="146"/>
      <c r="N253" s="227"/>
      <c r="O253" s="147"/>
      <c r="P253" s="148"/>
      <c r="Q253" s="148"/>
    </row>
    <row r="254" spans="2:17" s="143" customFormat="1" ht="15">
      <c r="B254" s="144"/>
      <c r="C254" s="144"/>
      <c r="D254" s="144"/>
      <c r="E254" s="144"/>
      <c r="F254" s="144"/>
      <c r="G254" s="262"/>
      <c r="H254" s="145"/>
      <c r="I254" s="145"/>
      <c r="J254" s="145"/>
      <c r="K254" s="145"/>
      <c r="M254" s="146"/>
      <c r="N254" s="227"/>
      <c r="O254" s="147"/>
      <c r="P254" s="148"/>
      <c r="Q254" s="148"/>
    </row>
    <row r="255" spans="2:17" s="143" customFormat="1" ht="15">
      <c r="B255" s="144"/>
      <c r="C255" s="144"/>
      <c r="D255" s="144"/>
      <c r="E255" s="144"/>
      <c r="F255" s="144"/>
      <c r="G255" s="262"/>
      <c r="H255" s="145"/>
      <c r="I255" s="145"/>
      <c r="J255" s="145"/>
      <c r="K255" s="145"/>
      <c r="M255" s="146"/>
      <c r="N255" s="227"/>
      <c r="O255" s="147"/>
      <c r="P255" s="148"/>
      <c r="Q255" s="148"/>
    </row>
    <row r="256" spans="2:17" s="143" customFormat="1" ht="15">
      <c r="B256" s="144"/>
      <c r="C256" s="144"/>
      <c r="D256" s="144"/>
      <c r="E256" s="144"/>
      <c r="F256" s="144"/>
      <c r="G256" s="262"/>
      <c r="H256" s="145"/>
      <c r="I256" s="145"/>
      <c r="J256" s="145"/>
      <c r="K256" s="145"/>
      <c r="M256" s="146"/>
      <c r="N256" s="227"/>
      <c r="O256" s="147"/>
      <c r="P256" s="148"/>
      <c r="Q256" s="148"/>
    </row>
    <row r="257" spans="2:17" s="143" customFormat="1" ht="15">
      <c r="B257" s="144"/>
      <c r="C257" s="144"/>
      <c r="D257" s="144"/>
      <c r="E257" s="144"/>
      <c r="F257" s="144"/>
      <c r="G257" s="262"/>
      <c r="H257" s="145"/>
      <c r="I257" s="145"/>
      <c r="J257" s="145"/>
      <c r="K257" s="145"/>
      <c r="M257" s="146"/>
      <c r="N257" s="227"/>
      <c r="O257" s="147"/>
      <c r="P257" s="148"/>
      <c r="Q257" s="148"/>
    </row>
    <row r="258" spans="2:17" s="143" customFormat="1" ht="15">
      <c r="B258" s="144"/>
      <c r="C258" s="144"/>
      <c r="D258" s="144"/>
      <c r="E258" s="144"/>
      <c r="F258" s="144"/>
      <c r="G258" s="262"/>
      <c r="H258" s="145"/>
      <c r="I258" s="145"/>
      <c r="J258" s="145"/>
      <c r="K258" s="145"/>
      <c r="M258" s="146"/>
      <c r="N258" s="227"/>
      <c r="O258" s="147"/>
      <c r="P258" s="148"/>
      <c r="Q258" s="148"/>
    </row>
    <row r="259" spans="2:17" s="143" customFormat="1" ht="15">
      <c r="B259" s="144"/>
      <c r="C259" s="144"/>
      <c r="D259" s="144"/>
      <c r="E259" s="144"/>
      <c r="F259" s="144"/>
      <c r="G259" s="262"/>
      <c r="H259" s="145"/>
      <c r="I259" s="145"/>
      <c r="J259" s="145"/>
      <c r="K259" s="145"/>
      <c r="M259" s="146"/>
      <c r="N259" s="227"/>
      <c r="O259" s="147"/>
      <c r="P259" s="148"/>
      <c r="Q259" s="148"/>
    </row>
    <row r="260" spans="2:17" s="143" customFormat="1" ht="15">
      <c r="B260" s="144"/>
      <c r="C260" s="144"/>
      <c r="D260" s="144"/>
      <c r="E260" s="144"/>
      <c r="F260" s="144"/>
      <c r="G260" s="262"/>
      <c r="H260" s="145"/>
      <c r="I260" s="145"/>
      <c r="J260" s="145"/>
      <c r="K260" s="145"/>
      <c r="M260" s="146"/>
      <c r="N260" s="227"/>
      <c r="O260" s="147"/>
      <c r="P260" s="148"/>
      <c r="Q260" s="148"/>
    </row>
    <row r="261" spans="2:17" s="143" customFormat="1" ht="15">
      <c r="B261" s="144"/>
      <c r="C261" s="144"/>
      <c r="D261" s="144"/>
      <c r="E261" s="144"/>
      <c r="F261" s="144"/>
      <c r="G261" s="262"/>
      <c r="H261" s="145"/>
      <c r="I261" s="145"/>
      <c r="J261" s="145"/>
      <c r="K261" s="145"/>
      <c r="M261" s="146"/>
      <c r="N261" s="227"/>
      <c r="O261" s="147"/>
      <c r="P261" s="148"/>
      <c r="Q261" s="148"/>
    </row>
    <row r="262" spans="2:17" s="143" customFormat="1" ht="15">
      <c r="B262" s="144"/>
      <c r="C262" s="144"/>
      <c r="D262" s="144"/>
      <c r="E262" s="144"/>
      <c r="F262" s="144"/>
      <c r="G262" s="262"/>
      <c r="H262" s="145"/>
      <c r="I262" s="145"/>
      <c r="J262" s="145"/>
      <c r="K262" s="145"/>
      <c r="M262" s="146"/>
      <c r="N262" s="227"/>
      <c r="O262" s="147"/>
      <c r="P262" s="148"/>
      <c r="Q262" s="148"/>
    </row>
    <row r="263" spans="2:17" s="143" customFormat="1" ht="15">
      <c r="B263" s="144"/>
      <c r="C263" s="144"/>
      <c r="D263" s="144"/>
      <c r="E263" s="144"/>
      <c r="F263" s="144"/>
      <c r="G263" s="262"/>
      <c r="H263" s="145"/>
      <c r="I263" s="145"/>
      <c r="J263" s="145"/>
      <c r="K263" s="145"/>
      <c r="M263" s="146"/>
      <c r="N263" s="227"/>
      <c r="O263" s="147"/>
      <c r="P263" s="148"/>
      <c r="Q263" s="148"/>
    </row>
    <row r="264" spans="2:17" s="143" customFormat="1" ht="15">
      <c r="B264" s="144"/>
      <c r="C264" s="144"/>
      <c r="D264" s="144"/>
      <c r="E264" s="144"/>
      <c r="F264" s="144"/>
      <c r="G264" s="262"/>
      <c r="H264" s="145"/>
      <c r="I264" s="145"/>
      <c r="J264" s="145"/>
      <c r="K264" s="145"/>
      <c r="M264" s="146"/>
      <c r="N264" s="227"/>
      <c r="O264" s="147"/>
      <c r="P264" s="148"/>
      <c r="Q264" s="148"/>
    </row>
    <row r="265" spans="2:17" s="143" customFormat="1" ht="15">
      <c r="B265" s="144"/>
      <c r="C265" s="144"/>
      <c r="D265" s="144"/>
      <c r="E265" s="144"/>
      <c r="F265" s="144"/>
      <c r="G265" s="262"/>
      <c r="H265" s="145"/>
      <c r="I265" s="145"/>
      <c r="J265" s="145"/>
      <c r="K265" s="145"/>
      <c r="M265" s="146"/>
      <c r="N265" s="227"/>
      <c r="O265" s="147"/>
      <c r="P265" s="148"/>
      <c r="Q265" s="148"/>
    </row>
    <row r="266" spans="2:17" s="143" customFormat="1" ht="15">
      <c r="B266" s="144"/>
      <c r="C266" s="144"/>
      <c r="D266" s="144"/>
      <c r="E266" s="144"/>
      <c r="F266" s="144"/>
      <c r="G266" s="262"/>
      <c r="H266" s="145"/>
      <c r="I266" s="145"/>
      <c r="J266" s="145"/>
      <c r="K266" s="145"/>
      <c r="M266" s="146"/>
      <c r="N266" s="227"/>
      <c r="O266" s="147"/>
      <c r="P266" s="148"/>
      <c r="Q266" s="148"/>
    </row>
    <row r="267" spans="2:17" s="143" customFormat="1" ht="15">
      <c r="B267" s="144"/>
      <c r="C267" s="144"/>
      <c r="D267" s="144"/>
      <c r="E267" s="144"/>
      <c r="F267" s="144"/>
      <c r="G267" s="262"/>
      <c r="H267" s="145"/>
      <c r="I267" s="145"/>
      <c r="J267" s="145"/>
      <c r="K267" s="145"/>
      <c r="M267" s="146"/>
      <c r="N267" s="227"/>
      <c r="O267" s="147"/>
      <c r="P267" s="148"/>
      <c r="Q267" s="148"/>
    </row>
    <row r="268" spans="2:17" s="143" customFormat="1" ht="15">
      <c r="B268" s="144"/>
      <c r="C268" s="144"/>
      <c r="D268" s="144"/>
      <c r="E268" s="144"/>
      <c r="F268" s="144"/>
      <c r="G268" s="262"/>
      <c r="H268" s="145"/>
      <c r="I268" s="145"/>
      <c r="J268" s="145"/>
      <c r="K268" s="145"/>
      <c r="M268" s="146"/>
      <c r="N268" s="227"/>
      <c r="O268" s="147"/>
      <c r="P268" s="148"/>
      <c r="Q268" s="148"/>
    </row>
    <row r="269" spans="2:17" s="143" customFormat="1" ht="15">
      <c r="B269" s="144"/>
      <c r="C269" s="144"/>
      <c r="D269" s="144"/>
      <c r="E269" s="144"/>
      <c r="F269" s="144"/>
      <c r="G269" s="262"/>
      <c r="H269" s="145"/>
      <c r="I269" s="145"/>
      <c r="J269" s="145"/>
      <c r="K269" s="145"/>
      <c r="M269" s="146"/>
      <c r="N269" s="227"/>
      <c r="O269" s="147"/>
      <c r="P269" s="148"/>
      <c r="Q269" s="148"/>
    </row>
    <row r="270" spans="2:17" s="143" customFormat="1" ht="15">
      <c r="B270" s="144"/>
      <c r="C270" s="144"/>
      <c r="D270" s="144"/>
      <c r="E270" s="144"/>
      <c r="F270" s="144"/>
      <c r="G270" s="262"/>
      <c r="H270" s="145"/>
      <c r="I270" s="145"/>
      <c r="J270" s="145"/>
      <c r="K270" s="145"/>
      <c r="M270" s="146"/>
      <c r="N270" s="227"/>
      <c r="O270" s="147"/>
      <c r="P270" s="148"/>
      <c r="Q270" s="148"/>
    </row>
    <row r="271" spans="2:17" s="143" customFormat="1" ht="15">
      <c r="B271" s="144"/>
      <c r="C271" s="144"/>
      <c r="D271" s="144"/>
      <c r="E271" s="144"/>
      <c r="F271" s="144"/>
      <c r="G271" s="262"/>
      <c r="H271" s="145"/>
      <c r="I271" s="145"/>
      <c r="J271" s="145"/>
      <c r="K271" s="145"/>
      <c r="M271" s="146"/>
      <c r="N271" s="227"/>
      <c r="O271" s="147"/>
      <c r="P271" s="148"/>
      <c r="Q271" s="148"/>
    </row>
    <row r="272" spans="2:17" s="143" customFormat="1" ht="15">
      <c r="B272" s="144"/>
      <c r="C272" s="144"/>
      <c r="D272" s="144"/>
      <c r="E272" s="144"/>
      <c r="F272" s="144"/>
      <c r="G272" s="262"/>
      <c r="H272" s="145"/>
      <c r="I272" s="145"/>
      <c r="J272" s="145"/>
      <c r="K272" s="145"/>
      <c r="M272" s="146"/>
      <c r="N272" s="227"/>
      <c r="O272" s="147"/>
      <c r="P272" s="148"/>
      <c r="Q272" s="148"/>
    </row>
    <row r="273" spans="2:17" s="143" customFormat="1" ht="15">
      <c r="B273" s="144"/>
      <c r="C273" s="144"/>
      <c r="D273" s="144"/>
      <c r="E273" s="144"/>
      <c r="F273" s="144"/>
      <c r="G273" s="262"/>
      <c r="H273" s="145"/>
      <c r="I273" s="145"/>
      <c r="J273" s="145"/>
      <c r="K273" s="145"/>
      <c r="M273" s="146"/>
      <c r="N273" s="227"/>
      <c r="O273" s="147"/>
      <c r="P273" s="148"/>
      <c r="Q273" s="148"/>
    </row>
    <row r="274" spans="2:17" s="143" customFormat="1" ht="15">
      <c r="B274" s="144"/>
      <c r="C274" s="144"/>
      <c r="D274" s="144"/>
      <c r="E274" s="144"/>
      <c r="F274" s="144"/>
      <c r="G274" s="262"/>
      <c r="H274" s="145"/>
      <c r="I274" s="145"/>
      <c r="J274" s="145"/>
      <c r="K274" s="145"/>
      <c r="M274" s="146"/>
      <c r="N274" s="227"/>
      <c r="O274" s="147"/>
      <c r="P274" s="148"/>
      <c r="Q274" s="148"/>
    </row>
    <row r="275" spans="2:17" s="143" customFormat="1" ht="15">
      <c r="B275" s="144"/>
      <c r="C275" s="144"/>
      <c r="D275" s="144"/>
      <c r="E275" s="144"/>
      <c r="F275" s="144"/>
      <c r="G275" s="262"/>
      <c r="H275" s="145"/>
      <c r="I275" s="145"/>
      <c r="J275" s="145"/>
      <c r="K275" s="145"/>
      <c r="M275" s="146"/>
      <c r="N275" s="227"/>
      <c r="O275" s="147"/>
      <c r="P275" s="148"/>
      <c r="Q275" s="148"/>
    </row>
    <row r="276" spans="2:17" s="143" customFormat="1" ht="15">
      <c r="B276" s="144"/>
      <c r="C276" s="144"/>
      <c r="D276" s="144"/>
      <c r="E276" s="144"/>
      <c r="F276" s="144"/>
      <c r="G276" s="262"/>
      <c r="H276" s="145"/>
      <c r="I276" s="145"/>
      <c r="J276" s="145"/>
      <c r="K276" s="145"/>
      <c r="M276" s="146"/>
      <c r="N276" s="227"/>
      <c r="O276" s="147"/>
      <c r="P276" s="148"/>
      <c r="Q276" s="148"/>
    </row>
    <row r="277" spans="2:17" s="143" customFormat="1" ht="15">
      <c r="B277" s="144"/>
      <c r="C277" s="144"/>
      <c r="D277" s="144"/>
      <c r="E277" s="144"/>
      <c r="F277" s="144"/>
      <c r="G277" s="262"/>
      <c r="H277" s="145"/>
      <c r="I277" s="145"/>
      <c r="J277" s="145"/>
      <c r="K277" s="145"/>
      <c r="M277" s="146"/>
      <c r="N277" s="227"/>
      <c r="O277" s="147"/>
      <c r="P277" s="148"/>
      <c r="Q277" s="148"/>
    </row>
    <row r="278" spans="2:17" s="143" customFormat="1" ht="15">
      <c r="B278" s="144"/>
      <c r="C278" s="144"/>
      <c r="D278" s="144"/>
      <c r="E278" s="144"/>
      <c r="F278" s="144"/>
      <c r="G278" s="262"/>
      <c r="H278" s="145"/>
      <c r="I278" s="145"/>
      <c r="J278" s="145"/>
      <c r="K278" s="145"/>
      <c r="M278" s="146"/>
      <c r="N278" s="227"/>
      <c r="O278" s="147"/>
      <c r="P278" s="148"/>
      <c r="Q278" s="148"/>
    </row>
    <row r="279" spans="2:17" s="143" customFormat="1" ht="15">
      <c r="B279" s="144"/>
      <c r="C279" s="144"/>
      <c r="D279" s="144"/>
      <c r="E279" s="144"/>
      <c r="F279" s="144"/>
      <c r="G279" s="262"/>
      <c r="H279" s="145"/>
      <c r="I279" s="145"/>
      <c r="J279" s="145"/>
      <c r="K279" s="145"/>
      <c r="M279" s="146"/>
      <c r="N279" s="227"/>
      <c r="O279" s="147"/>
      <c r="P279" s="148"/>
      <c r="Q279" s="148"/>
    </row>
    <row r="280" spans="2:17" s="143" customFormat="1" ht="15">
      <c r="B280" s="144"/>
      <c r="C280" s="144"/>
      <c r="D280" s="144"/>
      <c r="E280" s="144"/>
      <c r="F280" s="144"/>
      <c r="G280" s="262"/>
      <c r="H280" s="145"/>
      <c r="I280" s="145"/>
      <c r="J280" s="145"/>
      <c r="K280" s="145"/>
      <c r="M280" s="146"/>
      <c r="N280" s="227"/>
      <c r="O280" s="147"/>
      <c r="P280" s="148"/>
      <c r="Q280" s="148"/>
    </row>
    <row r="281" spans="2:17" s="143" customFormat="1" ht="15">
      <c r="B281" s="144"/>
      <c r="C281" s="144"/>
      <c r="D281" s="144"/>
      <c r="E281" s="144"/>
      <c r="F281" s="144"/>
      <c r="G281" s="262"/>
      <c r="H281" s="145"/>
      <c r="I281" s="145"/>
      <c r="J281" s="145"/>
      <c r="K281" s="145"/>
      <c r="M281" s="146"/>
      <c r="N281" s="227"/>
      <c r="O281" s="147"/>
      <c r="P281" s="148"/>
      <c r="Q281" s="148"/>
    </row>
    <row r="282" spans="2:17" s="143" customFormat="1" ht="15">
      <c r="B282" s="144"/>
      <c r="C282" s="144"/>
      <c r="D282" s="144"/>
      <c r="E282" s="144"/>
      <c r="F282" s="144"/>
      <c r="G282" s="262"/>
      <c r="H282" s="145"/>
      <c r="I282" s="145"/>
      <c r="J282" s="145"/>
      <c r="K282" s="145"/>
      <c r="M282" s="146"/>
      <c r="N282" s="227"/>
      <c r="O282" s="147"/>
      <c r="P282" s="148"/>
      <c r="Q282" s="148"/>
    </row>
    <row r="283" spans="2:17" s="143" customFormat="1" ht="15">
      <c r="B283" s="144"/>
      <c r="C283" s="144"/>
      <c r="D283" s="144"/>
      <c r="E283" s="144"/>
      <c r="F283" s="144"/>
      <c r="G283" s="262"/>
      <c r="H283" s="145"/>
      <c r="I283" s="145"/>
      <c r="J283" s="145"/>
      <c r="K283" s="145"/>
      <c r="M283" s="146"/>
      <c r="N283" s="227"/>
      <c r="O283" s="147"/>
      <c r="P283" s="148"/>
      <c r="Q283" s="148"/>
    </row>
    <row r="284" spans="2:17" s="143" customFormat="1" ht="15">
      <c r="B284" s="144"/>
      <c r="C284" s="144"/>
      <c r="D284" s="144"/>
      <c r="E284" s="144"/>
      <c r="F284" s="144"/>
      <c r="G284" s="262"/>
      <c r="H284" s="145"/>
      <c r="I284" s="145"/>
      <c r="J284" s="145"/>
      <c r="K284" s="145"/>
      <c r="M284" s="146"/>
      <c r="N284" s="227"/>
      <c r="O284" s="147"/>
      <c r="P284" s="148"/>
      <c r="Q284" s="148"/>
    </row>
    <row r="285" spans="2:17" s="143" customFormat="1" ht="15">
      <c r="B285" s="144"/>
      <c r="C285" s="144"/>
      <c r="D285" s="144"/>
      <c r="E285" s="144"/>
      <c r="F285" s="144"/>
      <c r="G285" s="262"/>
      <c r="H285" s="145"/>
      <c r="I285" s="145"/>
      <c r="J285" s="145"/>
      <c r="K285" s="145"/>
      <c r="M285" s="146"/>
      <c r="N285" s="227"/>
      <c r="O285" s="147"/>
      <c r="P285" s="148"/>
      <c r="Q285" s="148"/>
    </row>
    <row r="286" spans="2:17" s="143" customFormat="1" ht="15">
      <c r="B286" s="144"/>
      <c r="C286" s="144"/>
      <c r="D286" s="144"/>
      <c r="E286" s="144"/>
      <c r="F286" s="144"/>
      <c r="G286" s="262"/>
      <c r="H286" s="145"/>
      <c r="I286" s="145"/>
      <c r="J286" s="145"/>
      <c r="K286" s="145"/>
      <c r="M286" s="146"/>
      <c r="N286" s="227"/>
      <c r="O286" s="147"/>
      <c r="P286" s="148"/>
      <c r="Q286" s="148"/>
    </row>
    <row r="287" spans="2:17" s="143" customFormat="1" ht="15">
      <c r="B287" s="144"/>
      <c r="C287" s="144"/>
      <c r="D287" s="144"/>
      <c r="E287" s="144"/>
      <c r="F287" s="144"/>
      <c r="G287" s="262"/>
      <c r="H287" s="145"/>
      <c r="I287" s="145"/>
      <c r="J287" s="145"/>
      <c r="K287" s="145"/>
      <c r="M287" s="146"/>
      <c r="N287" s="227"/>
      <c r="O287" s="147"/>
      <c r="P287" s="148"/>
      <c r="Q287" s="148"/>
    </row>
    <row r="288" spans="2:17" s="143" customFormat="1" ht="15">
      <c r="B288" s="144"/>
      <c r="C288" s="144"/>
      <c r="D288" s="144"/>
      <c r="E288" s="144"/>
      <c r="F288" s="144"/>
      <c r="G288" s="262"/>
      <c r="H288" s="145"/>
      <c r="I288" s="145"/>
      <c r="J288" s="145"/>
      <c r="K288" s="145"/>
      <c r="M288" s="146"/>
      <c r="N288" s="227"/>
      <c r="O288" s="147"/>
      <c r="P288" s="148"/>
      <c r="Q288" s="148"/>
    </row>
    <row r="289" spans="2:17" s="143" customFormat="1" ht="15">
      <c r="B289" s="144"/>
      <c r="C289" s="144"/>
      <c r="D289" s="144"/>
      <c r="E289" s="144"/>
      <c r="F289" s="144"/>
      <c r="G289" s="262"/>
      <c r="H289" s="145"/>
      <c r="I289" s="145"/>
      <c r="J289" s="145"/>
      <c r="K289" s="145"/>
      <c r="M289" s="146"/>
      <c r="N289" s="227"/>
      <c r="O289" s="147"/>
      <c r="P289" s="148"/>
      <c r="Q289" s="148"/>
    </row>
    <row r="290" spans="2:17" s="143" customFormat="1" ht="15">
      <c r="B290" s="144"/>
      <c r="C290" s="144"/>
      <c r="D290" s="144"/>
      <c r="E290" s="144"/>
      <c r="F290" s="144"/>
      <c r="G290" s="262"/>
      <c r="H290" s="145"/>
      <c r="I290" s="145"/>
      <c r="J290" s="145"/>
      <c r="K290" s="145"/>
      <c r="M290" s="146"/>
      <c r="N290" s="227"/>
      <c r="O290" s="147"/>
      <c r="P290" s="148"/>
      <c r="Q290" s="148"/>
    </row>
    <row r="291" spans="2:17" s="143" customFormat="1" ht="15">
      <c r="B291" s="144"/>
      <c r="C291" s="144"/>
      <c r="D291" s="144"/>
      <c r="E291" s="144"/>
      <c r="F291" s="144"/>
      <c r="G291" s="262"/>
      <c r="H291" s="145"/>
      <c r="I291" s="145"/>
      <c r="J291" s="145"/>
      <c r="K291" s="145"/>
      <c r="M291" s="146"/>
      <c r="N291" s="227"/>
      <c r="O291" s="147"/>
      <c r="P291" s="148"/>
      <c r="Q291" s="148"/>
    </row>
    <row r="292" spans="2:17" s="143" customFormat="1" ht="15">
      <c r="B292" s="144"/>
      <c r="C292" s="144"/>
      <c r="D292" s="144"/>
      <c r="E292" s="144"/>
      <c r="F292" s="144"/>
      <c r="G292" s="262"/>
      <c r="H292" s="145"/>
      <c r="I292" s="145"/>
      <c r="J292" s="145"/>
      <c r="K292" s="145"/>
      <c r="M292" s="146"/>
      <c r="N292" s="227"/>
      <c r="O292" s="147"/>
      <c r="P292" s="148"/>
      <c r="Q292" s="148"/>
    </row>
    <row r="293" spans="2:17" s="143" customFormat="1" ht="15">
      <c r="B293" s="144"/>
      <c r="C293" s="144"/>
      <c r="D293" s="144"/>
      <c r="E293" s="144"/>
      <c r="F293" s="144"/>
      <c r="G293" s="262"/>
      <c r="H293" s="145"/>
      <c r="I293" s="145"/>
      <c r="J293" s="145"/>
      <c r="K293" s="145"/>
      <c r="M293" s="146"/>
      <c r="N293" s="227"/>
      <c r="O293" s="147"/>
      <c r="P293" s="148"/>
      <c r="Q293" s="148"/>
    </row>
    <row r="294" spans="2:17" s="143" customFormat="1" ht="15">
      <c r="B294" s="144"/>
      <c r="C294" s="144"/>
      <c r="D294" s="144"/>
      <c r="E294" s="144"/>
      <c r="F294" s="144"/>
      <c r="G294" s="262"/>
      <c r="H294" s="145"/>
      <c r="I294" s="145"/>
      <c r="J294" s="145"/>
      <c r="K294" s="145"/>
      <c r="M294" s="146"/>
      <c r="N294" s="227"/>
      <c r="O294" s="147"/>
      <c r="P294" s="148"/>
      <c r="Q294" s="148"/>
    </row>
    <row r="295" spans="2:17" s="143" customFormat="1" ht="15">
      <c r="B295" s="144"/>
      <c r="C295" s="144"/>
      <c r="D295" s="144"/>
      <c r="E295" s="144"/>
      <c r="F295" s="144"/>
      <c r="G295" s="262"/>
      <c r="H295" s="145"/>
      <c r="I295" s="145"/>
      <c r="J295" s="145"/>
      <c r="K295" s="145"/>
      <c r="M295" s="146"/>
      <c r="N295" s="227"/>
      <c r="O295" s="147"/>
      <c r="P295" s="148"/>
      <c r="Q295" s="148"/>
    </row>
    <row r="296" spans="2:17" s="143" customFormat="1" ht="15">
      <c r="B296" s="144"/>
      <c r="C296" s="144"/>
      <c r="D296" s="144"/>
      <c r="E296" s="144"/>
      <c r="F296" s="144"/>
      <c r="G296" s="262"/>
      <c r="H296" s="145"/>
      <c r="I296" s="145"/>
      <c r="J296" s="145"/>
      <c r="K296" s="145"/>
      <c r="M296" s="146"/>
      <c r="N296" s="227"/>
      <c r="O296" s="147"/>
      <c r="P296" s="148"/>
      <c r="Q296" s="148"/>
    </row>
    <row r="297" spans="2:17" s="143" customFormat="1" ht="15">
      <c r="B297" s="144"/>
      <c r="C297" s="144"/>
      <c r="D297" s="144"/>
      <c r="E297" s="144"/>
      <c r="F297" s="144"/>
      <c r="G297" s="262"/>
      <c r="H297" s="145"/>
      <c r="I297" s="145"/>
      <c r="J297" s="145"/>
      <c r="K297" s="145"/>
      <c r="M297" s="146"/>
      <c r="N297" s="227"/>
      <c r="O297" s="147"/>
      <c r="P297" s="148"/>
      <c r="Q297" s="148"/>
    </row>
    <row r="298" spans="2:17" s="143" customFormat="1" ht="15">
      <c r="B298" s="144"/>
      <c r="C298" s="144"/>
      <c r="D298" s="144"/>
      <c r="E298" s="144"/>
      <c r="F298" s="144"/>
      <c r="G298" s="262"/>
      <c r="H298" s="145"/>
      <c r="I298" s="145"/>
      <c r="J298" s="145"/>
      <c r="K298" s="145"/>
      <c r="M298" s="146"/>
      <c r="N298" s="227"/>
      <c r="O298" s="147"/>
      <c r="P298" s="148"/>
      <c r="Q298" s="148"/>
    </row>
    <row r="299" spans="2:17" s="143" customFormat="1" ht="15">
      <c r="B299" s="144"/>
      <c r="C299" s="144"/>
      <c r="D299" s="144"/>
      <c r="E299" s="144"/>
      <c r="F299" s="144"/>
      <c r="G299" s="262"/>
      <c r="H299" s="145"/>
      <c r="I299" s="145"/>
      <c r="J299" s="145"/>
      <c r="K299" s="145"/>
      <c r="M299" s="146"/>
      <c r="N299" s="227"/>
      <c r="O299" s="147"/>
      <c r="P299" s="148"/>
      <c r="Q299" s="148"/>
    </row>
    <row r="300" spans="2:17" s="143" customFormat="1" ht="15">
      <c r="B300" s="144"/>
      <c r="C300" s="144"/>
      <c r="D300" s="144"/>
      <c r="E300" s="144"/>
      <c r="F300" s="144"/>
      <c r="G300" s="262"/>
      <c r="H300" s="145"/>
      <c r="I300" s="145"/>
      <c r="J300" s="145"/>
      <c r="K300" s="145"/>
      <c r="M300" s="146"/>
      <c r="N300" s="227"/>
      <c r="O300" s="147"/>
      <c r="P300" s="148"/>
      <c r="Q300" s="148"/>
    </row>
    <row r="301" spans="2:17" s="143" customFormat="1" ht="15">
      <c r="B301" s="144"/>
      <c r="C301" s="144"/>
      <c r="D301" s="144"/>
      <c r="E301" s="144"/>
      <c r="F301" s="144"/>
      <c r="G301" s="262"/>
      <c r="H301" s="145"/>
      <c r="I301" s="145"/>
      <c r="J301" s="145"/>
      <c r="K301" s="145"/>
      <c r="M301" s="146"/>
      <c r="N301" s="227"/>
      <c r="O301" s="147"/>
      <c r="P301" s="148"/>
      <c r="Q301" s="148"/>
    </row>
    <row r="302" spans="2:17" s="143" customFormat="1" ht="15">
      <c r="B302" s="144"/>
      <c r="C302" s="144"/>
      <c r="D302" s="144"/>
      <c r="E302" s="144"/>
      <c r="F302" s="144"/>
      <c r="G302" s="262"/>
      <c r="H302" s="145"/>
      <c r="I302" s="145"/>
      <c r="J302" s="145"/>
      <c r="K302" s="145"/>
      <c r="M302" s="146"/>
      <c r="N302" s="227"/>
      <c r="O302" s="147"/>
      <c r="P302" s="148"/>
      <c r="Q302" s="148"/>
    </row>
    <row r="303" spans="2:17" s="143" customFormat="1" ht="15">
      <c r="B303" s="144"/>
      <c r="C303" s="144"/>
      <c r="D303" s="144"/>
      <c r="E303" s="144"/>
      <c r="F303" s="144"/>
      <c r="G303" s="262"/>
      <c r="H303" s="145"/>
      <c r="I303" s="145"/>
      <c r="J303" s="145"/>
      <c r="K303" s="145"/>
      <c r="M303" s="146"/>
      <c r="N303" s="227"/>
      <c r="O303" s="147"/>
      <c r="P303" s="148"/>
      <c r="Q303" s="148"/>
    </row>
    <row r="304" spans="2:17" s="143" customFormat="1" ht="15">
      <c r="B304" s="144"/>
      <c r="C304" s="144"/>
      <c r="D304" s="144"/>
      <c r="E304" s="144"/>
      <c r="F304" s="144"/>
      <c r="G304" s="262"/>
      <c r="H304" s="145"/>
      <c r="I304" s="145"/>
      <c r="J304" s="145"/>
      <c r="K304" s="145"/>
      <c r="M304" s="146"/>
      <c r="N304" s="227"/>
      <c r="O304" s="147"/>
      <c r="P304" s="148"/>
      <c r="Q304" s="148"/>
    </row>
    <row r="305" spans="2:17" s="143" customFormat="1" ht="15">
      <c r="B305" s="144"/>
      <c r="C305" s="144"/>
      <c r="D305" s="144"/>
      <c r="E305" s="144"/>
      <c r="F305" s="144"/>
      <c r="G305" s="262"/>
      <c r="H305" s="145"/>
      <c r="I305" s="145"/>
      <c r="J305" s="145"/>
      <c r="K305" s="145"/>
      <c r="M305" s="146"/>
      <c r="N305" s="227"/>
      <c r="O305" s="147"/>
      <c r="P305" s="148"/>
      <c r="Q305" s="148"/>
    </row>
    <row r="306" spans="2:17" s="143" customFormat="1" ht="15">
      <c r="B306" s="144"/>
      <c r="C306" s="144"/>
      <c r="D306" s="144"/>
      <c r="E306" s="144"/>
      <c r="F306" s="144"/>
      <c r="G306" s="262"/>
      <c r="H306" s="145"/>
      <c r="I306" s="145"/>
      <c r="J306" s="145"/>
      <c r="K306" s="145"/>
      <c r="M306" s="146"/>
      <c r="N306" s="227"/>
      <c r="O306" s="147"/>
      <c r="P306" s="148"/>
      <c r="Q306" s="148"/>
    </row>
    <row r="307" spans="2:17" s="143" customFormat="1" ht="15">
      <c r="B307" s="144"/>
      <c r="C307" s="144"/>
      <c r="D307" s="144"/>
      <c r="E307" s="144"/>
      <c r="F307" s="144"/>
      <c r="G307" s="262"/>
      <c r="H307" s="145"/>
      <c r="I307" s="145"/>
      <c r="J307" s="145"/>
      <c r="K307" s="145"/>
      <c r="M307" s="146"/>
      <c r="N307" s="227"/>
      <c r="O307" s="147"/>
      <c r="P307" s="148"/>
      <c r="Q307" s="148"/>
    </row>
    <row r="308" spans="2:17" s="143" customFormat="1" ht="15">
      <c r="B308" s="144"/>
      <c r="C308" s="144"/>
      <c r="D308" s="144"/>
      <c r="E308" s="144"/>
      <c r="F308" s="144"/>
      <c r="G308" s="262"/>
      <c r="H308" s="145"/>
      <c r="I308" s="145"/>
      <c r="J308" s="145"/>
      <c r="K308" s="145"/>
      <c r="M308" s="146"/>
      <c r="N308" s="227"/>
      <c r="O308" s="147"/>
      <c r="P308" s="148"/>
      <c r="Q308" s="148"/>
    </row>
    <row r="309" spans="2:17" s="143" customFormat="1" ht="15">
      <c r="B309" s="144"/>
      <c r="C309" s="144"/>
      <c r="D309" s="144"/>
      <c r="E309" s="144"/>
      <c r="F309" s="144"/>
      <c r="G309" s="262"/>
      <c r="H309" s="145"/>
      <c r="I309" s="145"/>
      <c r="J309" s="145"/>
      <c r="K309" s="145"/>
      <c r="M309" s="146"/>
      <c r="N309" s="227"/>
      <c r="O309" s="147"/>
      <c r="P309" s="148"/>
      <c r="Q309" s="148"/>
    </row>
    <row r="310" spans="2:17" s="143" customFormat="1" ht="15">
      <c r="B310" s="144"/>
      <c r="C310" s="144"/>
      <c r="D310" s="144"/>
      <c r="E310" s="144"/>
      <c r="F310" s="144"/>
      <c r="G310" s="262"/>
      <c r="H310" s="145"/>
      <c r="I310" s="145"/>
      <c r="J310" s="145"/>
      <c r="K310" s="145"/>
      <c r="M310" s="146"/>
      <c r="N310" s="227"/>
      <c r="O310" s="147"/>
      <c r="P310" s="148"/>
      <c r="Q310" s="148"/>
    </row>
    <row r="311" spans="2:17" s="143" customFormat="1" ht="15">
      <c r="B311" s="144"/>
      <c r="C311" s="144"/>
      <c r="D311" s="144"/>
      <c r="E311" s="144"/>
      <c r="F311" s="144"/>
      <c r="G311" s="262"/>
      <c r="H311" s="145"/>
      <c r="I311" s="145"/>
      <c r="J311" s="145"/>
      <c r="K311" s="145"/>
      <c r="M311" s="146"/>
      <c r="N311" s="227"/>
      <c r="O311" s="147"/>
      <c r="P311" s="148"/>
      <c r="Q311" s="148"/>
    </row>
    <row r="312" spans="2:17" s="143" customFormat="1" ht="15">
      <c r="B312" s="144"/>
      <c r="C312" s="144"/>
      <c r="D312" s="144"/>
      <c r="E312" s="144"/>
      <c r="F312" s="144"/>
      <c r="G312" s="262"/>
      <c r="H312" s="145"/>
      <c r="I312" s="145"/>
      <c r="J312" s="145"/>
      <c r="K312" s="145"/>
      <c r="M312" s="146"/>
      <c r="N312" s="227"/>
      <c r="O312" s="147"/>
      <c r="P312" s="148"/>
      <c r="Q312" s="148"/>
    </row>
    <row r="313" spans="2:17" s="143" customFormat="1" ht="15">
      <c r="B313" s="144"/>
      <c r="C313" s="144"/>
      <c r="D313" s="144"/>
      <c r="E313" s="144"/>
      <c r="F313" s="144"/>
      <c r="G313" s="262"/>
      <c r="H313" s="145"/>
      <c r="I313" s="145"/>
      <c r="J313" s="145"/>
      <c r="K313" s="145"/>
      <c r="M313" s="146"/>
      <c r="N313" s="227"/>
      <c r="O313" s="147"/>
      <c r="P313" s="148"/>
      <c r="Q313" s="148"/>
    </row>
    <row r="314" spans="2:17" s="143" customFormat="1" ht="15">
      <c r="B314" s="144"/>
      <c r="C314" s="144"/>
      <c r="D314" s="144"/>
      <c r="E314" s="144"/>
      <c r="F314" s="144"/>
      <c r="G314" s="262"/>
      <c r="H314" s="145"/>
      <c r="I314" s="145"/>
      <c r="J314" s="145"/>
      <c r="K314" s="145"/>
      <c r="M314" s="146"/>
      <c r="N314" s="227"/>
      <c r="O314" s="147"/>
      <c r="P314" s="148"/>
      <c r="Q314" s="148"/>
    </row>
    <row r="315" spans="2:17" s="143" customFormat="1" ht="15">
      <c r="B315" s="144"/>
      <c r="C315" s="144"/>
      <c r="D315" s="144"/>
      <c r="E315" s="144"/>
      <c r="F315" s="144"/>
      <c r="G315" s="262"/>
      <c r="H315" s="145"/>
      <c r="I315" s="145"/>
      <c r="J315" s="145"/>
      <c r="K315" s="145"/>
      <c r="M315" s="146"/>
      <c r="N315" s="227"/>
      <c r="O315" s="147"/>
      <c r="P315" s="148"/>
      <c r="Q315" s="148"/>
    </row>
    <row r="316" spans="2:17" s="143" customFormat="1" ht="15">
      <c r="B316" s="144"/>
      <c r="C316" s="144"/>
      <c r="D316" s="144"/>
      <c r="E316" s="144"/>
      <c r="F316" s="144"/>
      <c r="G316" s="262"/>
      <c r="H316" s="145"/>
      <c r="I316" s="145"/>
      <c r="J316" s="145"/>
      <c r="K316" s="145"/>
      <c r="M316" s="146"/>
      <c r="N316" s="227"/>
      <c r="O316" s="147"/>
      <c r="P316" s="148"/>
      <c r="Q316" s="148"/>
    </row>
    <row r="317" spans="2:17" s="143" customFormat="1" ht="15">
      <c r="B317" s="144"/>
      <c r="C317" s="144"/>
      <c r="D317" s="144"/>
      <c r="E317" s="144"/>
      <c r="F317" s="144"/>
      <c r="G317" s="262"/>
      <c r="H317" s="145"/>
      <c r="I317" s="145"/>
      <c r="J317" s="145"/>
      <c r="K317" s="145"/>
      <c r="M317" s="146"/>
      <c r="N317" s="227"/>
      <c r="O317" s="147"/>
      <c r="P317" s="148"/>
      <c r="Q317" s="148"/>
    </row>
    <row r="318" spans="2:17" s="143" customFormat="1" ht="15">
      <c r="B318" s="144"/>
      <c r="C318" s="144"/>
      <c r="D318" s="144"/>
      <c r="E318" s="144"/>
      <c r="F318" s="144"/>
      <c r="G318" s="262"/>
      <c r="H318" s="145"/>
      <c r="I318" s="145"/>
      <c r="J318" s="145"/>
      <c r="K318" s="145"/>
      <c r="M318" s="146"/>
      <c r="N318" s="227"/>
      <c r="O318" s="147"/>
      <c r="P318" s="148"/>
      <c r="Q318" s="148"/>
    </row>
    <row r="319" spans="2:17" s="143" customFormat="1" ht="15">
      <c r="B319" s="144"/>
      <c r="C319" s="144"/>
      <c r="D319" s="144"/>
      <c r="E319" s="144"/>
      <c r="F319" s="144"/>
      <c r="G319" s="262"/>
      <c r="H319" s="145"/>
      <c r="I319" s="145"/>
      <c r="J319" s="145"/>
      <c r="K319" s="145"/>
      <c r="M319" s="146"/>
      <c r="N319" s="227"/>
      <c r="O319" s="147"/>
      <c r="P319" s="148"/>
      <c r="Q319" s="148"/>
    </row>
    <row r="320" spans="2:17" s="143" customFormat="1" ht="15">
      <c r="B320" s="144"/>
      <c r="C320" s="144"/>
      <c r="D320" s="144"/>
      <c r="E320" s="144"/>
      <c r="F320" s="144"/>
      <c r="G320" s="262"/>
      <c r="H320" s="145"/>
      <c r="I320" s="145"/>
      <c r="J320" s="145"/>
      <c r="K320" s="145"/>
      <c r="M320" s="146"/>
      <c r="N320" s="227"/>
      <c r="O320" s="147"/>
      <c r="P320" s="148"/>
      <c r="Q320" s="148"/>
    </row>
    <row r="321" spans="2:17" s="143" customFormat="1" ht="15">
      <c r="B321" s="144"/>
      <c r="C321" s="144"/>
      <c r="D321" s="144"/>
      <c r="E321" s="144"/>
      <c r="F321" s="144"/>
      <c r="G321" s="262"/>
      <c r="H321" s="145"/>
      <c r="I321" s="145"/>
      <c r="J321" s="145"/>
      <c r="K321" s="145"/>
      <c r="M321" s="146"/>
      <c r="N321" s="227"/>
      <c r="O321" s="147"/>
      <c r="P321" s="148"/>
      <c r="Q321" s="148"/>
    </row>
    <row r="322" spans="2:17" s="143" customFormat="1" ht="15">
      <c r="B322" s="144"/>
      <c r="C322" s="144"/>
      <c r="D322" s="144"/>
      <c r="E322" s="144"/>
      <c r="F322" s="144"/>
      <c r="G322" s="262"/>
      <c r="H322" s="145"/>
      <c r="I322" s="145"/>
      <c r="J322" s="145"/>
      <c r="K322" s="145"/>
      <c r="M322" s="146"/>
      <c r="N322" s="227"/>
      <c r="O322" s="147"/>
      <c r="P322" s="148"/>
      <c r="Q322" s="148"/>
    </row>
    <row r="323" spans="2:17" s="143" customFormat="1" ht="15">
      <c r="B323" s="144"/>
      <c r="C323" s="144"/>
      <c r="D323" s="144"/>
      <c r="E323" s="144"/>
      <c r="F323" s="144"/>
      <c r="G323" s="262"/>
      <c r="H323" s="145"/>
      <c r="I323" s="145"/>
      <c r="J323" s="145"/>
      <c r="K323" s="145"/>
      <c r="M323" s="146"/>
      <c r="N323" s="227"/>
      <c r="O323" s="147"/>
      <c r="P323" s="148"/>
      <c r="Q323" s="148"/>
    </row>
    <row r="324" spans="2:17" s="143" customFormat="1" ht="15">
      <c r="B324" s="144"/>
      <c r="C324" s="144"/>
      <c r="D324" s="144"/>
      <c r="E324" s="144"/>
      <c r="F324" s="144"/>
      <c r="G324" s="262"/>
      <c r="H324" s="145"/>
      <c r="I324" s="145"/>
      <c r="J324" s="145"/>
      <c r="K324" s="145"/>
      <c r="M324" s="146"/>
      <c r="N324" s="227"/>
      <c r="O324" s="147"/>
      <c r="P324" s="148"/>
      <c r="Q324" s="148"/>
    </row>
    <row r="325" spans="2:17" s="143" customFormat="1" ht="15">
      <c r="B325" s="144"/>
      <c r="C325" s="144"/>
      <c r="D325" s="144"/>
      <c r="E325" s="144"/>
      <c r="F325" s="144"/>
      <c r="G325" s="262"/>
      <c r="H325" s="145"/>
      <c r="I325" s="145"/>
      <c r="J325" s="145"/>
      <c r="K325" s="145"/>
      <c r="M325" s="146"/>
      <c r="N325" s="227"/>
      <c r="O325" s="147"/>
      <c r="P325" s="148"/>
      <c r="Q325" s="148"/>
    </row>
    <row r="326" spans="2:17" s="143" customFormat="1" ht="15">
      <c r="B326" s="144"/>
      <c r="C326" s="144"/>
      <c r="D326" s="144"/>
      <c r="E326" s="144"/>
      <c r="F326" s="144"/>
      <c r="G326" s="262"/>
      <c r="H326" s="145"/>
      <c r="I326" s="145"/>
      <c r="J326" s="145"/>
      <c r="K326" s="145"/>
      <c r="M326" s="146"/>
      <c r="N326" s="227"/>
      <c r="O326" s="147"/>
      <c r="P326" s="148"/>
      <c r="Q326" s="148"/>
    </row>
    <row r="327" spans="2:17" s="143" customFormat="1" ht="15">
      <c r="B327" s="144"/>
      <c r="C327" s="144"/>
      <c r="D327" s="144"/>
      <c r="E327" s="144"/>
      <c r="F327" s="144"/>
      <c r="G327" s="262"/>
      <c r="H327" s="145"/>
      <c r="I327" s="145"/>
      <c r="J327" s="145"/>
      <c r="K327" s="145"/>
      <c r="M327" s="146"/>
      <c r="N327" s="227"/>
      <c r="O327" s="147"/>
      <c r="P327" s="148"/>
      <c r="Q327" s="148"/>
    </row>
    <row r="328" spans="2:17" s="143" customFormat="1" ht="15">
      <c r="B328" s="144"/>
      <c r="C328" s="144"/>
      <c r="D328" s="144"/>
      <c r="E328" s="144"/>
      <c r="F328" s="144"/>
      <c r="G328" s="262"/>
      <c r="H328" s="145"/>
      <c r="I328" s="145"/>
      <c r="J328" s="145"/>
      <c r="K328" s="145"/>
      <c r="M328" s="146"/>
      <c r="N328" s="227"/>
      <c r="O328" s="147"/>
      <c r="P328" s="148"/>
      <c r="Q328" s="148"/>
    </row>
    <row r="329" spans="2:17" s="143" customFormat="1" ht="15">
      <c r="B329" s="144"/>
      <c r="C329" s="144"/>
      <c r="D329" s="144"/>
      <c r="E329" s="144"/>
      <c r="F329" s="144"/>
      <c r="G329" s="262"/>
      <c r="H329" s="145"/>
      <c r="I329" s="145"/>
      <c r="J329" s="145"/>
      <c r="K329" s="145"/>
      <c r="M329" s="146"/>
      <c r="N329" s="227"/>
      <c r="O329" s="147"/>
      <c r="P329" s="148"/>
      <c r="Q329" s="148"/>
    </row>
    <row r="330" spans="2:17" s="143" customFormat="1" ht="15">
      <c r="B330" s="144"/>
      <c r="C330" s="144"/>
      <c r="D330" s="144"/>
      <c r="E330" s="144"/>
      <c r="F330" s="144"/>
      <c r="G330" s="262"/>
      <c r="H330" s="145"/>
      <c r="I330" s="145"/>
      <c r="J330" s="145"/>
      <c r="K330" s="145"/>
      <c r="M330" s="146"/>
      <c r="N330" s="227"/>
      <c r="O330" s="147"/>
      <c r="P330" s="148"/>
      <c r="Q330" s="148"/>
    </row>
    <row r="331" spans="2:17" s="143" customFormat="1" ht="15">
      <c r="B331" s="144"/>
      <c r="C331" s="144"/>
      <c r="D331" s="144"/>
      <c r="E331" s="144"/>
      <c r="F331" s="144"/>
      <c r="G331" s="262"/>
      <c r="H331" s="145"/>
      <c r="I331" s="145"/>
      <c r="J331" s="145"/>
      <c r="K331" s="145"/>
      <c r="M331" s="146"/>
      <c r="N331" s="227"/>
      <c r="O331" s="147"/>
      <c r="P331" s="148"/>
      <c r="Q331" s="148"/>
    </row>
    <row r="332" spans="2:17" s="143" customFormat="1" ht="15">
      <c r="B332" s="144"/>
      <c r="C332" s="144"/>
      <c r="D332" s="144"/>
      <c r="E332" s="144"/>
      <c r="F332" s="144"/>
      <c r="G332" s="262"/>
      <c r="H332" s="145"/>
      <c r="I332" s="145"/>
      <c r="J332" s="145"/>
      <c r="K332" s="145"/>
      <c r="M332" s="146"/>
      <c r="N332" s="227"/>
      <c r="O332" s="147"/>
      <c r="P332" s="148"/>
      <c r="Q332" s="148"/>
    </row>
  </sheetData>
  <sheetProtection sheet="1" objects="1" scenarios="1"/>
  <autoFilter ref="P10:P143"/>
  <mergeCells count="135">
    <mergeCell ref="D65:E65"/>
    <mergeCell ref="D66:E66"/>
    <mergeCell ref="D56:E56"/>
    <mergeCell ref="D58:E58"/>
    <mergeCell ref="D60:E60"/>
    <mergeCell ref="D59:E59"/>
    <mergeCell ref="D85:E85"/>
    <mergeCell ref="D75:E75"/>
    <mergeCell ref="D54:E54"/>
    <mergeCell ref="D72:E72"/>
    <mergeCell ref="D73:E73"/>
    <mergeCell ref="D68:E68"/>
    <mergeCell ref="D70:E70"/>
    <mergeCell ref="D74:E74"/>
    <mergeCell ref="D61:E61"/>
    <mergeCell ref="D62:E62"/>
    <mergeCell ref="D50:E50"/>
    <mergeCell ref="D52:E52"/>
    <mergeCell ref="D53:E53"/>
    <mergeCell ref="D55:E55"/>
    <mergeCell ref="D46:E46"/>
    <mergeCell ref="D47:E47"/>
    <mergeCell ref="D48:E48"/>
    <mergeCell ref="D49:E49"/>
    <mergeCell ref="D36:E36"/>
    <mergeCell ref="D37:E37"/>
    <mergeCell ref="D45:E45"/>
    <mergeCell ref="D44:E44"/>
    <mergeCell ref="E148:E149"/>
    <mergeCell ref="U155:U161"/>
    <mergeCell ref="D143:G143"/>
    <mergeCell ref="D140:E140"/>
    <mergeCell ref="L154:O155"/>
    <mergeCell ref="L148:O149"/>
    <mergeCell ref="B146:T146"/>
    <mergeCell ref="Q157:T158"/>
    <mergeCell ref="L157:O158"/>
    <mergeCell ref="Q7:R7"/>
    <mergeCell ref="D122:E122"/>
    <mergeCell ref="D123:E123"/>
    <mergeCell ref="D133:E133"/>
    <mergeCell ref="D125:E125"/>
    <mergeCell ref="D120:E120"/>
    <mergeCell ref="D115:E115"/>
    <mergeCell ref="D116:E116"/>
    <mergeCell ref="D117:E117"/>
    <mergeCell ref="D118:E118"/>
    <mergeCell ref="S9:T10"/>
    <mergeCell ref="D12:E12"/>
    <mergeCell ref="D14:E14"/>
    <mergeCell ref="D106:E106"/>
    <mergeCell ref="D39:E39"/>
    <mergeCell ref="D16:E16"/>
    <mergeCell ref="D17:E17"/>
    <mergeCell ref="D18:E18"/>
    <mergeCell ref="D19:E19"/>
    <mergeCell ref="D20:E20"/>
    <mergeCell ref="P9:R9"/>
    <mergeCell ref="D28:E28"/>
    <mergeCell ref="B9:G10"/>
    <mergeCell ref="H9:H10"/>
    <mergeCell ref="D13:E13"/>
    <mergeCell ref="D21:E21"/>
    <mergeCell ref="D23:E23"/>
    <mergeCell ref="D22:E22"/>
    <mergeCell ref="D24:E24"/>
    <mergeCell ref="D25:E25"/>
    <mergeCell ref="D15:E15"/>
    <mergeCell ref="D40:E40"/>
    <mergeCell ref="L9:L10"/>
    <mergeCell ref="D32:E32"/>
    <mergeCell ref="D33:E33"/>
    <mergeCell ref="D26:E26"/>
    <mergeCell ref="D31:E31"/>
    <mergeCell ref="D30:E30"/>
    <mergeCell ref="D34:E34"/>
    <mergeCell ref="D35:E35"/>
    <mergeCell ref="D87:E87"/>
    <mergeCell ref="D91:E91"/>
    <mergeCell ref="D101:E101"/>
    <mergeCell ref="M9:O9"/>
    <mergeCell ref="D71:E71"/>
    <mergeCell ref="D41:E41"/>
    <mergeCell ref="J9:J10"/>
    <mergeCell ref="K9:K10"/>
    <mergeCell ref="D38:E38"/>
    <mergeCell ref="D43:E43"/>
    <mergeCell ref="D108:E108"/>
    <mergeCell ref="D119:E119"/>
    <mergeCell ref="D113:E113"/>
    <mergeCell ref="D124:E124"/>
    <mergeCell ref="D109:E109"/>
    <mergeCell ref="B162:T162"/>
    <mergeCell ref="E151:J158"/>
    <mergeCell ref="D132:E132"/>
    <mergeCell ref="B160:T160"/>
    <mergeCell ref="B161:T161"/>
    <mergeCell ref="O152:P152"/>
    <mergeCell ref="Q148:T149"/>
    <mergeCell ref="Q154:T155"/>
    <mergeCell ref="R151:T152"/>
    <mergeCell ref="L151:N152"/>
    <mergeCell ref="D67:E67"/>
    <mergeCell ref="D105:E105"/>
    <mergeCell ref="D77:E77"/>
    <mergeCell ref="D78:E78"/>
    <mergeCell ref="D82:E82"/>
    <mergeCell ref="D83:E83"/>
    <mergeCell ref="D84:E84"/>
    <mergeCell ref="D102:E102"/>
    <mergeCell ref="D103:E103"/>
    <mergeCell ref="D104:E104"/>
    <mergeCell ref="D100:E100"/>
    <mergeCell ref="D134:E134"/>
    <mergeCell ref="D135:E135"/>
    <mergeCell ref="D137:E137"/>
    <mergeCell ref="D128:E128"/>
    <mergeCell ref="D129:E129"/>
    <mergeCell ref="D130:E130"/>
    <mergeCell ref="D131:E131"/>
    <mergeCell ref="D126:E126"/>
    <mergeCell ref="D107:E107"/>
    <mergeCell ref="D96:E96"/>
    <mergeCell ref="D97:E97"/>
    <mergeCell ref="D98:E98"/>
    <mergeCell ref="D99:E99"/>
    <mergeCell ref="D88:E88"/>
    <mergeCell ref="D89:E89"/>
    <mergeCell ref="D90:E90"/>
    <mergeCell ref="D95:E95"/>
    <mergeCell ref="D110:E110"/>
    <mergeCell ref="D111:E111"/>
    <mergeCell ref="D112:E112"/>
    <mergeCell ref="D139:E139"/>
    <mergeCell ref="D138:E138"/>
  </mergeCells>
  <conditionalFormatting sqref="N122:N126 N128:N135 N12:N26 N28:N50 N52:N56 N137:N143 N58:N75 N77:N85 N87:N92 N94:N113 N115:N120">
    <cfRule type="cellIs" priority="1" dxfId="0" operator="between" stopIfTrue="1">
      <formula>0.3</formula>
      <formula>0.39999999999</formula>
    </cfRule>
    <cfRule type="cellIs" priority="2" dxfId="1" operator="between" stopIfTrue="1">
      <formula>0.4</formula>
      <formula>0.4999999999</formula>
    </cfRule>
    <cfRule type="cellIs" priority="3" dxfId="2" operator="greaterThanOrEqual" stopIfTrue="1">
      <formula>0.5</formula>
    </cfRule>
  </conditionalFormatting>
  <printOptions horizontalCentered="1"/>
  <pageMargins left="0.3937007874015748" right="0.3937007874015748" top="0.1968503937007874" bottom="0.1968503937007874" header="0.11811023622047245" footer="0.11811023622047245"/>
  <pageSetup fitToHeight="5" fitToWidth="1" horizontalDpi="600" verticalDpi="6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ASCE 52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FRANC</dc:creator>
  <cp:keywords/>
  <dc:description/>
  <cp:lastModifiedBy> </cp:lastModifiedBy>
  <cp:lastPrinted>2011-09-14T12:11:35Z</cp:lastPrinted>
  <dcterms:created xsi:type="dcterms:W3CDTF">2009-08-27T13:26:29Z</dcterms:created>
  <dcterms:modified xsi:type="dcterms:W3CDTF">2012-03-29T15:08:49Z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 linkTarget="'Bon de commande'!CaseACocher1">
    <vt:lpwstr>#REF!</vt:lpwstr>
  </property>
</Properties>
</file>